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O:\Vergabemanagement\Vergabemanagement\Ausschreibungen 2026\2026-146 Reinigungschemie\#5_Veröffentlichung\"/>
    </mc:Choice>
  </mc:AlternateContent>
  <xr:revisionPtr revIDLastSave="0" documentId="8_{E5C4DCBB-87C8-48BB-84EA-702F19A7F31F}" xr6:coauthVersionLast="47" xr6:coauthVersionMax="47" xr10:uidLastSave="{00000000-0000-0000-0000-000000000000}"/>
  <bookViews>
    <workbookView xWindow="-96" yWindow="-96" windowWidth="23232" windowHeight="12432" activeTab="1" xr2:uid="{00000000-000D-0000-FFFF-FFFF00000000}"/>
  </bookViews>
  <sheets>
    <sheet name="Vorbemerkungen" sheetId="9" r:id="rId1"/>
    <sheet name="Gesamtübersicht" sheetId="4" r:id="rId2"/>
    <sheet name="Sanitärreiniger Desinfizierend" sheetId="1" r:id="rId3"/>
    <sheet name="Sanitärreiniger Kalklösend" sheetId="19" r:id="rId4"/>
    <sheet name="Allzweckreiniger" sheetId="17" r:id="rId5"/>
    <sheet name="Glasreiniger Konzentrat" sheetId="11" r:id="rId6"/>
    <sheet name="Glasreiniger UHR" sheetId="8" r:id="rId7"/>
    <sheet name="Grundreiniger " sheetId="14" r:id="rId8"/>
    <sheet name="Permanentbeschichtung" sheetId="12" r:id="rId9"/>
    <sheet name="Tensidfreier Reiniger" sheetId="18"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2" i="4" l="1"/>
  <c r="G12" i="4" s="1"/>
  <c r="H47" i="4"/>
  <c r="H26" i="4"/>
  <c r="H24" i="4"/>
  <c r="H25" i="4"/>
  <c r="H23" i="4"/>
  <c r="H19" i="4"/>
  <c r="H18" i="4"/>
  <c r="H13" i="4"/>
  <c r="H14" i="4"/>
  <c r="H12" i="4"/>
  <c r="H34" i="4"/>
  <c r="H35" i="4"/>
  <c r="H36" i="4" s="1"/>
  <c r="H30" i="4"/>
  <c r="H29" i="4"/>
  <c r="H39" i="4"/>
  <c r="H48" i="4" l="1"/>
  <c r="H43" i="4"/>
  <c r="H44" i="4" s="1"/>
  <c r="H40" i="4"/>
  <c r="F35" i="4"/>
  <c r="G35" i="4" s="1"/>
  <c r="F34" i="4"/>
  <c r="G34" i="4" s="1"/>
  <c r="F24" i="4"/>
  <c r="G24" i="4" s="1"/>
  <c r="F25" i="4"/>
  <c r="G25" i="4" s="1"/>
  <c r="F18" i="4"/>
  <c r="G18" i="4" s="1"/>
  <c r="F23" i="4"/>
  <c r="G23" i="4" s="1"/>
  <c r="F19" i="4"/>
  <c r="G19" i="4" s="1"/>
  <c r="F13" i="4"/>
  <c r="G13" i="4" s="1"/>
  <c r="F14" i="4"/>
  <c r="G14" i="4" s="1"/>
  <c r="C13" i="4"/>
  <c r="C12" i="4"/>
  <c r="A1" i="4"/>
  <c r="A1" i="18"/>
  <c r="A1" i="12"/>
  <c r="A1" i="14"/>
  <c r="A1" i="8"/>
  <c r="A1" i="11"/>
  <c r="A1" i="17"/>
  <c r="A1" i="19"/>
  <c r="A1" i="1"/>
  <c r="H31" i="4" l="1"/>
  <c r="H20" i="4" a="1"/>
  <c r="H20" i="4" s="1"/>
  <c r="H15" i="4" l="1" a="1"/>
  <c r="H15" i="4" s="1"/>
  <c r="H50" i="4" s="1"/>
  <c r="H51" i="4" l="1"/>
  <c r="H52" i="4"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2">
    <bk>
      <extLst>
        <ext uri="{3e2802c4-a4d2-4d8b-9148-e3be6c30e623}">
          <xlrd:rvb i="0"/>
        </ext>
      </extLst>
    </bk>
    <bk>
      <extLst>
        <ext uri="{3e2802c4-a4d2-4d8b-9148-e3be6c30e623}">
          <xlrd:rvb i="1"/>
        </ext>
      </extLst>
    </bk>
  </futureMetadata>
  <cellMetadata count="1">
    <bk>
      <rc t="1" v="0"/>
    </bk>
  </cellMetadata>
  <valueMetadata count="2">
    <bk>
      <rc t="2" v="0"/>
    </bk>
    <bk>
      <rc t="2" v="1"/>
    </bk>
  </valueMetadata>
</metadata>
</file>

<file path=xl/sharedStrings.xml><?xml version="1.0" encoding="utf-8"?>
<sst xmlns="http://schemas.openxmlformats.org/spreadsheetml/2006/main" count="298" uniqueCount="161">
  <si>
    <t>Farbe</t>
  </si>
  <si>
    <t>Geruch</t>
  </si>
  <si>
    <t>pH-wert</t>
  </si>
  <si>
    <t>Wasserlöslichkeit</t>
  </si>
  <si>
    <t>Wassergefährdungsklasse</t>
  </si>
  <si>
    <t xml:space="preserve">Löseverhalten gegenüber                             </t>
  </si>
  <si>
    <t>Einsatzvarianten</t>
  </si>
  <si>
    <t>Eigenschaft</t>
  </si>
  <si>
    <t>Anforderung</t>
  </si>
  <si>
    <t>WGK 2</t>
  </si>
  <si>
    <t>Listungen</t>
  </si>
  <si>
    <t>Gefährliche Inhaltsstoffe maximal</t>
  </si>
  <si>
    <t>Nachzuweisende Wirksamkeit</t>
  </si>
  <si>
    <t>pH-Wert</t>
  </si>
  <si>
    <t>Anlage zur Leistungsbeschreibung</t>
  </si>
  <si>
    <t>Bietername:</t>
  </si>
  <si>
    <t>Abteilung/Zusätze:</t>
  </si>
  <si>
    <t>Straße:</t>
  </si>
  <si>
    <t>PLZ/Ort:</t>
  </si>
  <si>
    <t>Ansprechpartner,
Tel.Nr. &amp; E-Mail:</t>
  </si>
  <si>
    <t>Produkt</t>
  </si>
  <si>
    <t>Gesamtwert p.a.
(netto in EUR):</t>
  </si>
  <si>
    <t>Gesamtwert p.a.
(inkl. MwSt. in EUR):</t>
  </si>
  <si>
    <t>weis</t>
  </si>
  <si>
    <t>charakteristisch</t>
  </si>
  <si>
    <t>Gesamtwert über 2 Jahre
(inkl. MwSt. in EUR):</t>
  </si>
  <si>
    <t>Uns ist bewusst, dass unser Angebot nur mit der Einreichung eines  vollständig ausgefüllten Tabellenblatts "Gesamtübersicht" wirksam eingereicht ist.</t>
  </si>
  <si>
    <t>VAH, IHO</t>
  </si>
  <si>
    <t xml:space="preserve">Sanitärreiniger (desinfizierend) auf Säurebasis </t>
  </si>
  <si>
    <t>Rot/Rosa</t>
  </si>
  <si>
    <t>leicht duftend</t>
  </si>
  <si>
    <t>Glasreiniger Konzentrat</t>
  </si>
  <si>
    <t>Grundreiniger</t>
  </si>
  <si>
    <t>Permanentbeschichtung</t>
  </si>
  <si>
    <t>Tensidfreier Reiniger</t>
  </si>
  <si>
    <t>angenehm</t>
  </si>
  <si>
    <t>vollständig mischbar</t>
  </si>
  <si>
    <t>Unterhaltsreinigung (Nasswischen)</t>
  </si>
  <si>
    <t>Maschinelle Nassreinigung</t>
  </si>
  <si>
    <t>Vollständig mischbar</t>
  </si>
  <si>
    <t>Oberflächenreinigung</t>
  </si>
  <si>
    <t>neutral</t>
  </si>
  <si>
    <t>Schnelle und streifenfreie Abtrocknung</t>
  </si>
  <si>
    <t>Ohne Duftstoffe</t>
  </si>
  <si>
    <t>Nicht als gefährlich eingestuft im Sinne der Verordnung (EG) Nr. 1272/2008</t>
  </si>
  <si>
    <t>Wassergefährdungsklasse 1: schwach wassergefährdend</t>
  </si>
  <si>
    <t>Kunststoff/-und Acrylglasflächen</t>
  </si>
  <si>
    <t>Glasreinigung</t>
  </si>
  <si>
    <t>Weitere Eigenschaften/Anforderungen</t>
  </si>
  <si>
    <t>Auf Glasflächen, wasserbeständigen Oberflächen anwendbar</t>
  </si>
  <si>
    <t>Zertifiziert mit dem Europäischen Umweltzeichen</t>
  </si>
  <si>
    <t>Glas-und Fensterrahmenreinigung</t>
  </si>
  <si>
    <t>Reinigung von Metallfassaden</t>
  </si>
  <si>
    <t>Oberflächenreinigung aus Kunststoff, Acrylglas</t>
  </si>
  <si>
    <t>10,0 - 11,0</t>
  </si>
  <si>
    <t>Streifenfreie Abtrocknung</t>
  </si>
  <si>
    <t>Zertifizierung mit dem Europäischen Umweltzeichen</t>
  </si>
  <si>
    <t>pH-Wert Konzentrat</t>
  </si>
  <si>
    <t>Auf allen wasserbeständigen Flächen anwendbar</t>
  </si>
  <si>
    <t>Rohstoffe auf planzlicher Basis</t>
  </si>
  <si>
    <t>nicht relevant</t>
  </si>
  <si>
    <t>Schnelles Anlösevermögen der Polymerbeschichtung</t>
  </si>
  <si>
    <t>Kurze Einwirkzeit</t>
  </si>
  <si>
    <t>Anwendbar auf wasserbeständigen Bodenbelägen: Linoleum, PVC, Kautschuk, Naturstein, Kunststein</t>
  </si>
  <si>
    <t>Anwendung: 10 L Kanister</t>
  </si>
  <si>
    <t>Frei von  Butylglykol</t>
  </si>
  <si>
    <t>Rostoffe auf pflanzlicher Basis</t>
  </si>
  <si>
    <t>Universell anwendbares Reinigungsmittel für alle Oberflächen</t>
  </si>
  <si>
    <t>Hohe Reinigungsleistung bei niedrieger Konzentration</t>
  </si>
  <si>
    <t>Hochnetzend und Materialschonend</t>
  </si>
  <si>
    <t>&lt; 1,0 (Konzentrat)</t>
  </si>
  <si>
    <t>9,0 - 9,5</t>
  </si>
  <si>
    <t xml:space="preserve">8,5 - 9,0 </t>
  </si>
  <si>
    <t>Anwendung: 25 ml Dosierbeutel; 1 L Dosierflaschen; 10 L Kanister</t>
  </si>
  <si>
    <t>Isopropylalkohol 5 - &lt; 10 %</t>
  </si>
  <si>
    <t>Methansulfonsäure  &lt; 20 %</t>
  </si>
  <si>
    <t>Desinfizierende Reinigung der säure- und wasserbeständigen Flächen und Gegenständen im Gesundheitswesen mit Korrosionsschutz</t>
  </si>
  <si>
    <t>Bestätigte deisnfizierende Wirkung durch EN- Normen</t>
  </si>
  <si>
    <t>Sehr gutes Reinigungsergebnis bei niedriger Konzentration</t>
  </si>
  <si>
    <t>Kalk, Kalkseife, Wasserstein, Urinstein, Rost, Fett, Eiweiß-Rückstände</t>
  </si>
  <si>
    <t>Frei von Salz- und Phosphorsäure</t>
  </si>
  <si>
    <t>bakterizid</t>
  </si>
  <si>
    <t>levoruzid</t>
  </si>
  <si>
    <t>viruzid</t>
  </si>
  <si>
    <t>Warzenviren</t>
  </si>
  <si>
    <t>Einfaches Dosiersystem</t>
  </si>
  <si>
    <t xml:space="preserve">8,0 - 9,0 </t>
  </si>
  <si>
    <t>Versiegelung elastischer Bodenbeläge, Stein- und Kunststeinboden, Holzboden</t>
  </si>
  <si>
    <t>Hohe chemikalienbeständigkeit</t>
  </si>
  <si>
    <t>Beständigkeit gegen Händedesinfektionsmittel</t>
  </si>
  <si>
    <t>Für Trockenpflegefilmsanierung geeignet</t>
  </si>
  <si>
    <t>Strapazierfähiger, leicht zu reinigender Schutzfilm</t>
  </si>
  <si>
    <t>Metallsalzfrei, weichmacherfrei</t>
  </si>
  <si>
    <t>Schnelle Trocknungszeit</t>
  </si>
  <si>
    <t>Glasreiniger Unterhaltsreinigung</t>
  </si>
  <si>
    <t>transparent</t>
  </si>
  <si>
    <t>Hohe Reinigungsleistung</t>
  </si>
  <si>
    <t>Frei von Säuren, Enzymen, Phosphaten, Tensiden</t>
  </si>
  <si>
    <t>geruchlos</t>
  </si>
  <si>
    <t>8,0- 9,0 (Konzentrat)</t>
  </si>
  <si>
    <t>Wasserbeständige Oberflächen und Gegenstände (Unterhaltsreinigung)</t>
  </si>
  <si>
    <t>Sprühextraktion</t>
  </si>
  <si>
    <t>Grundreinigung von textilen Bodenbelägen und Polstermöbel</t>
  </si>
  <si>
    <t>Anwendung: 10 L Kanister, 1 L Flaschen</t>
  </si>
  <si>
    <t>Detachur</t>
  </si>
  <si>
    <t>Anwendung: 1L Flaschen, 10 L Kanister</t>
  </si>
  <si>
    <t xml:space="preserve">Allzweckreiniger </t>
  </si>
  <si>
    <t>Nachweislich kompatibel mit Desinfektionsmittel Incidin Pro 0,5%</t>
  </si>
  <si>
    <t>Gebrauchsfertiger Glasreiniger</t>
  </si>
  <si>
    <t>Anwendung: 750 ml Flaschen mit Sprüher, 10 L Kanister</t>
  </si>
  <si>
    <t>schaumarm</t>
  </si>
  <si>
    <t>RK - gelistet</t>
  </si>
  <si>
    <t>Gefährliche Inhaltsstoffe</t>
  </si>
  <si>
    <t>frei von Phosphorsäure</t>
  </si>
  <si>
    <t>frei von Salzsäure</t>
  </si>
  <si>
    <t>leicht duftend/ angenehm</t>
  </si>
  <si>
    <t>Rot/rosa</t>
  </si>
  <si>
    <t>Kalk, Kalkseife, Wasserstein, Urinstein</t>
  </si>
  <si>
    <t>Kraftvoller sauer Sanitärreiniger zur Entfernung schwerlöslicher mineralischer Verschmutzungen</t>
  </si>
  <si>
    <t>Grundreinigung, Intensivreinigung, Entkalken</t>
  </si>
  <si>
    <t>Viskoser Sanitärreiniger</t>
  </si>
  <si>
    <t>Geeignet für Entkalken der Trichtergefälle</t>
  </si>
  <si>
    <t>Einsatz auf senkrechten säure-/und wasserbeständigen Oberflächen im Sanitärbereich</t>
  </si>
  <si>
    <t xml:space="preserve">0,5 - 1,0 </t>
  </si>
  <si>
    <t>WGK 1</t>
  </si>
  <si>
    <t>Anwendung: 500 ML oder 1L Flaschen</t>
  </si>
  <si>
    <t>Sanitärreiniger (kalklösend)</t>
  </si>
  <si>
    <t>Gebrauchsfertige Lösung oder als Konzentrat anwendbar</t>
  </si>
  <si>
    <t>Anlage 3 zum Anschreiben an Bewerber/Bieter mit Aufforderung zur Abgabe eines Angebotes in dem offenen Verfahren
über Reinigungschemie</t>
  </si>
  <si>
    <r>
      <rPr>
        <b/>
        <sz val="11"/>
        <color rgb="FFFF0000"/>
        <rFont val="Calibri"/>
        <family val="2"/>
        <scheme val="minor"/>
      </rPr>
      <t>BITTE UNBEDINGT SORGFÄLTIG LESEN UND BEACHTEN!</t>
    </r>
    <r>
      <rPr>
        <sz val="11"/>
        <color theme="1"/>
        <rFont val="Calibri"/>
        <family val="2"/>
        <scheme val="minor"/>
      </rPr>
      <t xml:space="preserve">
In diesem Dokument sind von dem Bieter Daten und Preisangaben einzutragen, die für eine Angebotsabgabe relevant sind.
Das vorliegende Dokument gliedert sich in 10 Tabellenblätter. Nur in dem Tabellenblatt "Gesamtübersicht" sind von den Bietern Eintragungen vorzunehmen. 
</t>
    </r>
    <r>
      <rPr>
        <b/>
        <u/>
        <sz val="11"/>
        <color theme="1"/>
        <rFont val="Calibri"/>
        <family val="2"/>
        <scheme val="minor"/>
      </rPr>
      <t xml:space="preserve">Alle Zellen, in denen Eintragungen von Bieterseite notwendig sind, sind jeweils </t>
    </r>
    <r>
      <rPr>
        <b/>
        <u/>
        <sz val="11"/>
        <color rgb="FF00B050"/>
        <rFont val="Calibri"/>
        <family val="2"/>
        <scheme val="minor"/>
      </rPr>
      <t>grün</t>
    </r>
    <r>
      <rPr>
        <b/>
        <u/>
        <sz val="11"/>
        <color theme="1"/>
        <rFont val="Calibri"/>
        <family val="2"/>
        <scheme val="minor"/>
      </rPr>
      <t xml:space="preserve"> unterlegt</t>
    </r>
    <r>
      <rPr>
        <sz val="11"/>
        <color theme="1"/>
        <rFont val="Calibri"/>
        <family val="2"/>
        <scheme val="minor"/>
      </rPr>
      <t xml:space="preserve">. In allen andersfarbigen Zellen dürfen von Bieterseite </t>
    </r>
    <r>
      <rPr>
        <b/>
        <sz val="11"/>
        <color theme="1"/>
        <rFont val="Calibri"/>
        <family val="2"/>
        <scheme val="minor"/>
      </rPr>
      <t>keine</t>
    </r>
    <r>
      <rPr>
        <sz val="11"/>
        <color theme="1"/>
        <rFont val="Calibri"/>
        <family val="2"/>
        <scheme val="minor"/>
      </rPr>
      <t xml:space="preserve"> Eintragungen vorgenommen werden.</t>
    </r>
  </si>
  <si>
    <t>Anwendung: 500 ml - 2 L Flaschen</t>
  </si>
  <si>
    <t>Blau oder Lila</t>
  </si>
  <si>
    <t>Vom Hersteller empfohlene Produktmenge zur Herstellung von 8 Litern gebrauchsfertiger Reinigungslösung</t>
  </si>
  <si>
    <t xml:space="preserve">voraussichtlicher
Jahresbedarf in Liter </t>
  </si>
  <si>
    <t>Preis pro Gebindegröße 
(netto in EUR)</t>
  </si>
  <si>
    <t>Kosten je Liter Gebrauchslösung 
(netto in EUR)</t>
  </si>
  <si>
    <t>Hochrechnung auf voraussichtlichen 
Jahresbedarf (netto in EUR)</t>
  </si>
  <si>
    <t>Gebindegröße in Liter</t>
  </si>
  <si>
    <t>Kosten für 8 Liter Lösung (netto in EUR)</t>
  </si>
  <si>
    <t>Wertungspreis (netto in EUR) - Produktgruppe Sanitärreiniger desinfizierend</t>
  </si>
  <si>
    <t>Wertungspreis (netto in EUR) - Produktgruppe Sanitärreiniger viskos</t>
  </si>
  <si>
    <t xml:space="preserve">Sanitärreiniger (desinfizierend) </t>
  </si>
  <si>
    <t>Sanitärreiniger (viskos)</t>
  </si>
  <si>
    <t>Universalreiniger/
Allzweckreiniger/Allrounder (Konzentrat)</t>
  </si>
  <si>
    <t>Wertungspreis (netto in EUR) - Produktgruppe Universalreiniger</t>
  </si>
  <si>
    <t xml:space="preserve">Grundreiniger 
(Linoleum, Kautschuk, Steinboden, PVC) </t>
  </si>
  <si>
    <t>Glasreiniger UHR</t>
  </si>
  <si>
    <t>Wertungspreis (netto in EUR) - Produktgruppe Glasreiniger UHR</t>
  </si>
  <si>
    <t>Wertungspreis (netto in EUR) - Produktgruppe Grundreiniger</t>
  </si>
  <si>
    <t>Wertungspreis (netto in EUR) - Produktgruppe Permanentbeschichtung</t>
  </si>
  <si>
    <t>Wertungspreis (netto in EUR) - Produktgruppe Tensidfreier Reiniger</t>
  </si>
  <si>
    <t>Bewertung</t>
  </si>
  <si>
    <r>
      <t xml:space="preserve">Anlage zur Leistungsbeschreibung - </t>
    </r>
    <r>
      <rPr>
        <b/>
        <sz val="11"/>
        <color rgb="FF0070C0"/>
        <rFont val="Calibri"/>
        <family val="2"/>
        <scheme val="minor"/>
      </rPr>
      <t>Alle Änderungen sind in blauer Schrift kenntlich gemacht</t>
    </r>
  </si>
  <si>
    <r>
      <t xml:space="preserve">Die Tabellenbläter "Sanitärreiniger Desinfizierend", "Sanitärreiniger Kalklösend", "Allzweckreiniger", "Glasreiniger Konzentrat", "Glasreiniger UHR", "Grundreiniger", "Permanentbeschichtung" und "Tesidfreier Reiniger" enthalten die entsprechende Beschreibung und die Anforderungen an das jeweilige Produkt.
</t>
    </r>
    <r>
      <rPr>
        <b/>
        <sz val="11"/>
        <color rgb="FF0070C0"/>
        <rFont val="Calibri"/>
        <family val="2"/>
        <scheme val="minor"/>
      </rPr>
      <t xml:space="preserve">Wichtig ist:
Für die Produktgruppen Sanitärreiniger desinfizierend und Sanitärreiniger kalklösend müssen nicht alle Gebindegrößen angeboten werden. Kann eine der angegebenen Gebindegrößen nicht angeboten werden, erfolgt kein Ausschluss.
Für die restlichen Produktgruppen gilt, dass für jedes aufgeführte Produkt ein Angebotspreis abgegeben wird. Sollte für einzelne Produkte kein Angebotspreis abgegeben werden, hat dies einen Ausschluss des Angebotes zur Folge.
Die Informationen sind in Spalte I der "Gesamtübersicht" zu entnehmen.
</t>
    </r>
    <r>
      <rPr>
        <sz val="11"/>
        <rFont val="Calibri"/>
        <family val="2"/>
        <scheme val="minor"/>
      </rPr>
      <t xml:space="preserve">
Die Berechnung und die Wertung können Sie dem Anschreiben unter Ziffer 9 und/oder der Anlage 10 Wertungsmatrix entnehmen.</t>
    </r>
  </si>
  <si>
    <t>Wertungspreis (netto in EUR) - Produktgruppe Glasreiniger Konzentrat</t>
  </si>
  <si>
    <t xml:space="preserve">Wir bestätigen die Richtigkeit der von uns in dieser Anlage 3 abgegebenen Angebotspreise und sonstigen Daten. </t>
  </si>
  <si>
    <r>
      <t xml:space="preserve">Anlage zur Leistungsbeschreibung </t>
    </r>
    <r>
      <rPr>
        <b/>
        <sz val="11"/>
        <color rgb="FFFF0000"/>
        <rFont val="Calibri"/>
        <family val="2"/>
        <scheme val="minor"/>
      </rPr>
      <t>- Aktualisierung vom 28.07.2026</t>
    </r>
  </si>
  <si>
    <r>
      <t xml:space="preserve">Für die Wertung wird  die wirtschaftlichste angebotene Gebindegröße des jeweiligen Bieters herangezogen. Maßgeblich ist der niedrigste Wert der auf den prognostizierten Jahresbedarf hochgerechneten Gesamtkosten (Spalte H15). 
</t>
    </r>
    <r>
      <rPr>
        <b/>
        <sz val="9"/>
        <color theme="1"/>
        <rFont val="Calibri"/>
        <family val="2"/>
        <scheme val="minor"/>
      </rPr>
      <t>Kann eine der angegebenen Gebindegrößen nicht angeboten werden, erfolgt kein Ausschluss.</t>
    </r>
    <r>
      <rPr>
        <sz val="9"/>
        <color theme="1"/>
        <rFont val="Calibri"/>
        <family val="2"/>
        <scheme val="minor"/>
      </rPr>
      <t xml:space="preserve"> Wir bitten um die Eintragung einer 0 in den jeweiligen Spalten (D und E). Es wird der nächste wirtschaftlichste Preis höher 0,00 € zur Wertung herangezogen.</t>
    </r>
  </si>
  <si>
    <r>
      <t xml:space="preserve">Für die Wertung wird  die wirtschaftlichste angebotene Gebindegröße des jeweiligen Bieters herangezogen. Maßgeblich ist der niedrigste Wert der auf den prognostizierten Jahresbedarf hochgerechneten Gesamtkosten (Spalte H20). 
</t>
    </r>
    <r>
      <rPr>
        <b/>
        <sz val="9"/>
        <color theme="1"/>
        <rFont val="Calibri"/>
        <family val="2"/>
        <scheme val="minor"/>
      </rPr>
      <t>Kann eine der angegebenen Gebindegrößen nicht angeboten werden, erfolgt kein Ausschluss.</t>
    </r>
    <r>
      <rPr>
        <sz val="9"/>
        <color theme="1"/>
        <rFont val="Calibri"/>
        <family val="2"/>
        <scheme val="minor"/>
      </rPr>
      <t xml:space="preserve"> Wir bitten um die Eintragung einer 0 in den jeweiligen Spalten (D und E). Es wird der nächste wirtschaftlichste Preis höher 0,00 € zur Wertung herangezogen.</t>
    </r>
  </si>
  <si>
    <r>
      <t xml:space="preserve">Für die Wertung wird der Wertungspreis der Produktgruppe herangezogen.
Wichtig ist, dass für jedes aufgeführte Produkt ein Angebotspreis abgegeben wird. </t>
    </r>
    <r>
      <rPr>
        <b/>
        <sz val="9"/>
        <color theme="1"/>
        <rFont val="Calibri"/>
        <family val="2"/>
        <scheme val="minor"/>
      </rPr>
      <t xml:space="preserve">Sollte für einzelne Produkte kein Angebotspreis abgegeben werden, hat dies einen Ausschluss des Angebotes zur Folge. </t>
    </r>
  </si>
  <si>
    <r>
      <t xml:space="preserve">Für die Wertung wird der Wertungspreis der Produktgruppe herangezogen. 
Wichtig ist, dass für jedes aufgeführte Produkt ein Angebotspreis abgegeben wird. </t>
    </r>
    <r>
      <rPr>
        <b/>
        <sz val="9"/>
        <color theme="1"/>
        <rFont val="Calibri"/>
        <family val="2"/>
        <scheme val="minor"/>
      </rPr>
      <t xml:space="preserve">Sollte für einzelne Produkte kein Angebotspreis abgegeben werden, hat dies einen Ausschluss des Angebotes zur Folge.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</si>
</sst>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0"/>
  </numFmts>
  <fonts count="17" x14ac:knownFonts="1">
    <font>
      <sz val="11"/>
      <color theme="1"/>
      <name val="Calibri"/>
      <family val="2"/>
      <scheme val="minor"/>
    </font>
    <font>
      <b/>
      <sz val="11"/>
      <color theme="1"/>
      <name val="Calibri"/>
      <family val="2"/>
      <scheme val="minor"/>
    </font>
    <font>
      <sz val="10"/>
      <name val="Arial"/>
      <family val="2"/>
    </font>
    <font>
      <sz val="11"/>
      <color indexed="8"/>
      <name val="Calibri"/>
      <family val="2"/>
    </font>
    <font>
      <b/>
      <sz val="11"/>
      <color rgb="FFFF0000"/>
      <name val="Calibri"/>
      <family val="2"/>
      <scheme val="minor"/>
    </font>
    <font>
      <sz val="11"/>
      <color theme="1" tint="4.9989318521683403E-2"/>
      <name val="Calibri"/>
      <family val="2"/>
      <scheme val="minor"/>
    </font>
    <font>
      <sz val="11"/>
      <name val="Calibri"/>
      <family val="2"/>
      <scheme val="minor"/>
    </font>
    <font>
      <b/>
      <u/>
      <sz val="11"/>
      <color theme="1"/>
      <name val="Calibri"/>
      <family val="2"/>
      <scheme val="minor"/>
    </font>
    <font>
      <b/>
      <u/>
      <sz val="11"/>
      <color rgb="FF00B050"/>
      <name val="Calibri"/>
      <family val="2"/>
      <scheme val="minor"/>
    </font>
    <font>
      <b/>
      <sz val="11"/>
      <name val="Calibri"/>
      <family val="2"/>
      <scheme val="minor"/>
    </font>
    <font>
      <sz val="8"/>
      <name val="Calibri"/>
      <family val="2"/>
      <scheme val="minor"/>
    </font>
    <font>
      <sz val="11"/>
      <color rgb="FFFF0000"/>
      <name val="Calibri"/>
      <family val="2"/>
      <scheme val="minor"/>
    </font>
    <font>
      <sz val="11"/>
      <color theme="0"/>
      <name val="Calibri"/>
      <family val="2"/>
      <scheme val="minor"/>
    </font>
    <font>
      <sz val="11"/>
      <color theme="1"/>
      <name val="Calibri"/>
      <family val="2"/>
      <scheme val="minor"/>
    </font>
    <font>
      <b/>
      <sz val="9"/>
      <color theme="1"/>
      <name val="Calibri"/>
      <family val="2"/>
      <scheme val="minor"/>
    </font>
    <font>
      <b/>
      <sz val="11"/>
      <color rgb="FF0070C0"/>
      <name val="Calibri"/>
      <family val="2"/>
      <scheme val="minor"/>
    </font>
    <font>
      <sz val="9"/>
      <color theme="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mediumGray">
        <bgColor theme="0" tint="-0.14993743705557422"/>
      </patternFill>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s>
  <cellStyleXfs count="7">
    <xf numFmtId="0" fontId="0" fillId="0" borderId="0"/>
    <xf numFmtId="0" fontId="2" fillId="0" borderId="0"/>
    <xf numFmtId="0" fontId="2" fillId="0" borderId="0"/>
    <xf numFmtId="0" fontId="2" fillId="0" borderId="0"/>
    <xf numFmtId="44" fontId="3" fillId="0" borderId="0" applyFont="0" applyFill="0" applyBorder="0" applyAlignment="0" applyProtection="0"/>
    <xf numFmtId="9" fontId="13" fillId="0" borderId="0" applyFont="0" applyFill="0" applyBorder="0" applyAlignment="0" applyProtection="0"/>
    <xf numFmtId="44" fontId="13" fillId="0" borderId="0" applyFont="0" applyFill="0" applyBorder="0" applyAlignment="0" applyProtection="0"/>
  </cellStyleXfs>
  <cellXfs count="124">
    <xf numFmtId="0" fontId="0" fillId="0" borderId="0" xfId="0"/>
    <xf numFmtId="0" fontId="0" fillId="0" borderId="0" xfId="0" applyAlignment="1"/>
    <xf numFmtId="0" fontId="0" fillId="0" borderId="0" xfId="0" applyAlignment="1">
      <alignment wrapText="1"/>
    </xf>
    <xf numFmtId="0" fontId="0" fillId="0" borderId="0" xfId="0" applyAlignment="1">
      <alignment vertical="center"/>
    </xf>
    <xf numFmtId="0" fontId="0" fillId="2" borderId="1" xfId="0" applyFill="1" applyBorder="1"/>
    <xf numFmtId="0" fontId="0" fillId="0" borderId="1" xfId="0" applyBorder="1" applyAlignment="1">
      <alignment vertical="center" wrapText="1"/>
    </xf>
    <xf numFmtId="0" fontId="1" fillId="0" borderId="0" xfId="0" applyFont="1" applyAlignment="1">
      <alignment vertical="center" wrapText="1"/>
    </xf>
    <xf numFmtId="0" fontId="1" fillId="0" borderId="0" xfId="0" applyFont="1" applyAlignment="1">
      <alignment horizontal="left" vertical="center" wrapText="1"/>
    </xf>
    <xf numFmtId="0" fontId="0" fillId="0" borderId="0" xfId="0" applyFill="1" applyBorder="1" applyAlignment="1" applyProtection="1">
      <alignment horizontal="left" vertical="center"/>
    </xf>
    <xf numFmtId="0" fontId="0" fillId="0" borderId="0" xfId="0" applyFill="1" applyBorder="1" applyAlignment="1" applyProtection="1">
      <alignment horizontal="left" vertical="center"/>
      <protection locked="0"/>
    </xf>
    <xf numFmtId="0" fontId="1" fillId="2" borderId="1"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0" fillId="0" borderId="0" xfId="0" applyFill="1" applyAlignment="1">
      <alignment vertical="center"/>
    </xf>
    <xf numFmtId="0" fontId="0" fillId="0" borderId="0" xfId="0" applyFill="1"/>
    <xf numFmtId="0" fontId="1" fillId="0" borderId="0" xfId="0" applyFont="1" applyAlignment="1"/>
    <xf numFmtId="0" fontId="1" fillId="2" borderId="1" xfId="0" applyFont="1" applyFill="1" applyBorder="1" applyAlignment="1">
      <alignment vertical="center" wrapText="1"/>
    </xf>
    <xf numFmtId="0" fontId="0" fillId="0" borderId="0" xfId="0" applyAlignment="1"/>
    <xf numFmtId="0" fontId="1" fillId="0" borderId="0" xfId="0" applyFont="1" applyAlignment="1">
      <alignment horizontal="left" vertical="center" wrapText="1"/>
    </xf>
    <xf numFmtId="0" fontId="1" fillId="0" borderId="0" xfId="0" applyFont="1" applyAlignment="1">
      <alignment vertical="top" wrapText="1"/>
    </xf>
    <xf numFmtId="0" fontId="1" fillId="0" borderId="0" xfId="0" applyFont="1" applyAlignment="1">
      <alignment vertical="top"/>
    </xf>
    <xf numFmtId="0" fontId="1" fillId="0" borderId="0" xfId="0" applyFont="1"/>
    <xf numFmtId="0" fontId="0" fillId="0" borderId="4" xfId="0" applyBorder="1" applyAlignment="1">
      <alignment horizontal="left" vertical="center" wrapText="1"/>
    </xf>
    <xf numFmtId="0" fontId="0" fillId="0" borderId="0" xfId="0" applyAlignment="1"/>
    <xf numFmtId="0" fontId="1" fillId="0" borderId="0" xfId="0" applyFont="1" applyAlignment="1">
      <alignment horizontal="left" vertical="center" wrapText="1"/>
    </xf>
    <xf numFmtId="0" fontId="1" fillId="2" borderId="4" xfId="0" applyFont="1" applyFill="1" applyBorder="1" applyAlignment="1">
      <alignment vertical="center" wrapText="1"/>
    </xf>
    <xf numFmtId="0" fontId="0" fillId="6" borderId="1" xfId="0" applyFill="1" applyBorder="1"/>
    <xf numFmtId="0" fontId="0" fillId="6" borderId="1" xfId="0" applyFill="1" applyBorder="1" applyAlignment="1"/>
    <xf numFmtId="0" fontId="0" fillId="6" borderId="1" xfId="0" applyFill="1" applyBorder="1" applyAlignment="1">
      <alignment wrapText="1"/>
    </xf>
    <xf numFmtId="0" fontId="0" fillId="7" borderId="1" xfId="0" applyFill="1" applyBorder="1"/>
    <xf numFmtId="0" fontId="0" fillId="7" borderId="1" xfId="0" applyFill="1" applyBorder="1" applyAlignment="1"/>
    <xf numFmtId="0" fontId="0" fillId="7" borderId="1" xfId="0" applyFill="1" applyBorder="1" applyAlignment="1">
      <alignment horizontal="left" vertical="center"/>
    </xf>
    <xf numFmtId="0" fontId="0" fillId="0" borderId="1" xfId="0" applyFill="1" applyBorder="1"/>
    <xf numFmtId="0" fontId="0" fillId="0" borderId="1" xfId="0" applyFill="1" applyBorder="1" applyAlignment="1">
      <alignment vertical="center" wrapText="1"/>
    </xf>
    <xf numFmtId="0" fontId="0" fillId="0" borderId="1" xfId="0" applyFill="1" applyBorder="1" applyAlignment="1">
      <alignment wrapText="1"/>
    </xf>
    <xf numFmtId="0" fontId="0" fillId="0" borderId="1" xfId="0" applyFill="1" applyBorder="1" applyAlignment="1">
      <alignment horizontal="left"/>
    </xf>
    <xf numFmtId="0" fontId="0" fillId="0" borderId="1" xfId="0" applyFill="1" applyBorder="1" applyAlignment="1">
      <alignment horizontal="left" vertical="center" wrapText="1"/>
    </xf>
    <xf numFmtId="0" fontId="0" fillId="0" borderId="1" xfId="0" applyBorder="1"/>
    <xf numFmtId="0" fontId="0" fillId="7" borderId="1" xfId="0" applyFill="1" applyBorder="1" applyAlignment="1">
      <alignment vertical="center"/>
    </xf>
    <xf numFmtId="16" fontId="0" fillId="0" borderId="1" xfId="0" applyNumberFormat="1" applyFill="1" applyBorder="1" applyAlignment="1">
      <alignment horizontal="left"/>
    </xf>
    <xf numFmtId="0" fontId="0" fillId="0" borderId="1" xfId="0" applyFill="1" applyBorder="1" applyAlignment="1">
      <alignment vertical="top"/>
    </xf>
    <xf numFmtId="0" fontId="0" fillId="0" borderId="1" xfId="0" applyFill="1" applyBorder="1" applyAlignment="1"/>
    <xf numFmtId="0" fontId="11" fillId="0" borderId="0" xfId="0" applyFont="1"/>
    <xf numFmtId="0" fontId="0" fillId="7" borderId="4" xfId="0" applyFill="1" applyBorder="1" applyAlignment="1">
      <alignment vertical="center"/>
    </xf>
    <xf numFmtId="0" fontId="0" fillId="0" borderId="1" xfId="0" applyBorder="1" applyAlignment="1">
      <alignment wrapText="1"/>
    </xf>
    <xf numFmtId="0" fontId="6" fillId="0" borderId="1" xfId="0" applyFont="1" applyBorder="1"/>
    <xf numFmtId="0" fontId="6" fillId="0" borderId="1" xfId="0" applyFont="1" applyBorder="1" applyAlignment="1">
      <alignment horizontal="left" vertical="center" wrapText="1"/>
    </xf>
    <xf numFmtId="0" fontId="1" fillId="0" borderId="0" xfId="0" applyFont="1" applyAlignment="1">
      <alignment horizontal="left" vertical="center" wrapText="1"/>
    </xf>
    <xf numFmtId="0" fontId="0" fillId="0" borderId="0" xfId="0" applyAlignment="1">
      <alignment vertical="center" wrapText="1"/>
    </xf>
    <xf numFmtId="0" fontId="0" fillId="0" borderId="0" xfId="0" applyAlignment="1"/>
    <xf numFmtId="0" fontId="1"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xf>
    <xf numFmtId="0" fontId="9" fillId="2" borderId="1" xfId="0" applyFont="1" applyFill="1" applyBorder="1" applyAlignment="1">
      <alignment horizontal="center" vertical="center" wrapText="1"/>
    </xf>
    <xf numFmtId="4" fontId="1" fillId="5" borderId="1" xfId="0" applyNumberFormat="1" applyFont="1" applyFill="1" applyBorder="1" applyAlignment="1">
      <alignment horizontal="left" vertical="center" wrapText="1"/>
    </xf>
    <xf numFmtId="4" fontId="0" fillId="2" borderId="1" xfId="0" applyNumberFormat="1" applyFont="1" applyFill="1" applyBorder="1" applyAlignment="1">
      <alignment horizontal="left" vertical="center" wrapText="1"/>
    </xf>
    <xf numFmtId="4" fontId="5" fillId="3" borderId="1" xfId="0" applyNumberFormat="1" applyFont="1" applyFill="1" applyBorder="1" applyAlignment="1" applyProtection="1">
      <alignment horizontal="left" vertical="center" wrapText="1"/>
      <protection locked="0"/>
    </xf>
    <xf numFmtId="4" fontId="1" fillId="2" borderId="1" xfId="0" applyNumberFormat="1" applyFont="1" applyFill="1" applyBorder="1" applyAlignment="1">
      <alignment vertical="center" wrapText="1"/>
    </xf>
    <xf numFmtId="4" fontId="0" fillId="0" borderId="0" xfId="0" applyNumberFormat="1" applyFont="1" applyFill="1" applyBorder="1" applyAlignment="1">
      <alignment horizontal="left" vertical="center" wrapText="1"/>
    </xf>
    <xf numFmtId="4" fontId="1" fillId="0" borderId="0" xfId="0" applyNumberFormat="1" applyFont="1" applyFill="1" applyBorder="1" applyAlignment="1">
      <alignment horizontal="left" vertical="center" wrapText="1"/>
    </xf>
    <xf numFmtId="4" fontId="0" fillId="0" borderId="0" xfId="0" applyNumberFormat="1" applyFont="1" applyFill="1" applyBorder="1" applyAlignment="1" applyProtection="1">
      <alignment horizontal="left" vertical="top" wrapText="1"/>
    </xf>
    <xf numFmtId="4" fontId="0" fillId="0" borderId="0" xfId="0" applyNumberFormat="1" applyFont="1" applyFill="1" applyBorder="1" applyAlignment="1" applyProtection="1">
      <alignment horizontal="right" vertical="center"/>
    </xf>
    <xf numFmtId="4" fontId="1" fillId="0" borderId="0" xfId="0" applyNumberFormat="1" applyFont="1" applyFill="1" applyBorder="1" applyAlignment="1">
      <alignment horizontal="right" vertical="center"/>
    </xf>
    <xf numFmtId="4" fontId="1" fillId="2" borderId="1" xfId="0" applyNumberFormat="1" applyFont="1" applyFill="1" applyBorder="1" applyAlignment="1">
      <alignment horizontal="left" vertical="center" wrapText="1"/>
    </xf>
    <xf numFmtId="4" fontId="1" fillId="2" borderId="5" xfId="0" applyNumberFormat="1" applyFont="1" applyFill="1" applyBorder="1" applyAlignment="1">
      <alignment horizontal="left" vertical="center" wrapText="1"/>
    </xf>
    <xf numFmtId="4" fontId="5" fillId="2" borderId="1" xfId="0" applyNumberFormat="1" applyFont="1" applyFill="1" applyBorder="1" applyAlignment="1" applyProtection="1">
      <alignment horizontal="left" vertical="center" wrapText="1"/>
      <protection locked="0"/>
    </xf>
    <xf numFmtId="4" fontId="1" fillId="2" borderId="6" xfId="0" applyNumberFormat="1" applyFont="1" applyFill="1" applyBorder="1" applyAlignment="1">
      <alignment vertical="center" wrapText="1"/>
    </xf>
    <xf numFmtId="4" fontId="0" fillId="2" borderId="2" xfId="0" applyNumberFormat="1" applyFont="1" applyFill="1" applyBorder="1" applyAlignment="1">
      <alignment horizontal="left" vertical="center" wrapText="1"/>
    </xf>
    <xf numFmtId="0" fontId="0" fillId="0" borderId="0" xfId="0" applyBorder="1" applyAlignment="1">
      <alignment horizontal="center" vertical="center" wrapText="1"/>
    </xf>
    <xf numFmtId="4" fontId="12" fillId="0" borderId="0" xfId="0" applyNumberFormat="1" applyFont="1" applyFill="1" applyBorder="1" applyAlignment="1">
      <alignment horizontal="center" vertical="center" wrapText="1"/>
    </xf>
    <xf numFmtId="164" fontId="1" fillId="5" borderId="1" xfId="0" applyNumberFormat="1" applyFont="1" applyFill="1" applyBorder="1" applyAlignment="1">
      <alignment horizontal="left" vertical="center" wrapText="1"/>
    </xf>
    <xf numFmtId="0" fontId="1" fillId="0" borderId="0" xfId="0" applyFont="1" applyAlignment="1">
      <alignment horizontal="left" vertical="center" wrapText="1"/>
    </xf>
    <xf numFmtId="4" fontId="1" fillId="2" borderId="2" xfId="0" applyNumberFormat="1" applyFont="1" applyFill="1" applyBorder="1" applyAlignment="1">
      <alignment horizontal="center" vertical="center" wrapText="1"/>
    </xf>
    <xf numFmtId="4" fontId="1" fillId="2" borderId="3" xfId="0" applyNumberFormat="1" applyFont="1" applyFill="1" applyBorder="1" applyAlignment="1">
      <alignment horizontal="center" vertical="center" wrapText="1"/>
    </xf>
    <xf numFmtId="4" fontId="1" fillId="2" borderId="1" xfId="0" applyNumberFormat="1" applyFont="1" applyFill="1" applyBorder="1" applyAlignment="1">
      <alignment horizontal="center" vertical="center" wrapText="1"/>
    </xf>
    <xf numFmtId="4" fontId="0" fillId="3" borderId="2" xfId="0" applyNumberFormat="1" applyFont="1" applyFill="1" applyBorder="1" applyAlignment="1" applyProtection="1">
      <alignment horizontal="center" vertical="center" wrapText="1"/>
      <protection locked="0"/>
    </xf>
    <xf numFmtId="4" fontId="0" fillId="3" borderId="6" xfId="0" applyNumberFormat="1" applyFont="1" applyFill="1" applyBorder="1" applyAlignment="1" applyProtection="1">
      <alignment horizontal="center" vertical="center" wrapText="1"/>
      <protection locked="0"/>
    </xf>
    <xf numFmtId="4" fontId="0" fillId="3" borderId="3" xfId="0" applyNumberFormat="1" applyFont="1" applyFill="1" applyBorder="1" applyAlignment="1" applyProtection="1">
      <alignment horizontal="center" vertical="center" wrapText="1"/>
      <protection locked="0"/>
    </xf>
    <xf numFmtId="4" fontId="9" fillId="2" borderId="2" xfId="0" applyNumberFormat="1" applyFont="1" applyFill="1" applyBorder="1" applyAlignment="1">
      <alignment horizontal="center" vertical="center" wrapText="1"/>
    </xf>
    <xf numFmtId="4" fontId="9" fillId="2" borderId="6" xfId="0" applyNumberFormat="1" applyFont="1" applyFill="1" applyBorder="1" applyAlignment="1">
      <alignment horizontal="center" vertical="center" wrapText="1"/>
    </xf>
    <xf numFmtId="4" fontId="9" fillId="2" borderId="3" xfId="0" applyNumberFormat="1" applyFont="1" applyFill="1" applyBorder="1" applyAlignment="1">
      <alignment horizontal="center" vertical="center" wrapText="1"/>
    </xf>
    <xf numFmtId="0" fontId="0" fillId="0" borderId="12" xfId="0" applyBorder="1" applyAlignment="1">
      <alignment horizontal="center" vertical="center" wrapText="1"/>
    </xf>
    <xf numFmtId="4" fontId="12" fillId="0" borderId="2" xfId="0" applyNumberFormat="1" applyFont="1" applyFill="1" applyBorder="1" applyAlignment="1">
      <alignment horizontal="center" vertical="center" wrapText="1"/>
    </xf>
    <xf numFmtId="4" fontId="12" fillId="0" borderId="6" xfId="0" applyNumberFormat="1" applyFont="1" applyFill="1" applyBorder="1" applyAlignment="1">
      <alignment horizontal="center" vertical="center" wrapText="1"/>
    </xf>
    <xf numFmtId="4" fontId="12" fillId="0" borderId="3" xfId="0" applyNumberFormat="1" applyFont="1" applyFill="1" applyBorder="1" applyAlignment="1">
      <alignment horizontal="center" vertical="center" wrapText="1"/>
    </xf>
    <xf numFmtId="0" fontId="0" fillId="0" borderId="0" xfId="0" applyAlignment="1"/>
    <xf numFmtId="0" fontId="1" fillId="0" borderId="0" xfId="0" applyFont="1" applyAlignment="1">
      <alignment horizontal="left" vertical="center"/>
    </xf>
    <xf numFmtId="4" fontId="1" fillId="4" borderId="1" xfId="0" applyNumberFormat="1" applyFont="1" applyFill="1" applyBorder="1" applyAlignment="1">
      <alignment horizontal="center" vertical="center"/>
    </xf>
    <xf numFmtId="4" fontId="1" fillId="4" borderId="1" xfId="0" applyNumberFormat="1" applyFont="1" applyFill="1" applyBorder="1" applyAlignment="1">
      <alignment horizontal="center" vertical="center" wrapText="1"/>
    </xf>
    <xf numFmtId="4" fontId="1" fillId="4" borderId="2" xfId="0" applyNumberFormat="1" applyFont="1" applyFill="1" applyBorder="1" applyAlignment="1">
      <alignment horizontal="center" vertical="center" wrapText="1"/>
    </xf>
    <xf numFmtId="4" fontId="1" fillId="4" borderId="6" xfId="0" applyNumberFormat="1" applyFont="1" applyFill="1" applyBorder="1" applyAlignment="1">
      <alignment horizontal="center" vertical="center" wrapText="1"/>
    </xf>
    <xf numFmtId="4" fontId="1" fillId="4" borderId="3" xfId="0" applyNumberFormat="1" applyFont="1" applyFill="1" applyBorder="1" applyAlignment="1">
      <alignment horizontal="center" vertical="center" wrapText="1"/>
    </xf>
    <xf numFmtId="0" fontId="0" fillId="3" borderId="2" xfId="0" applyFill="1" applyBorder="1" applyAlignment="1" applyProtection="1">
      <alignment horizontal="left" vertical="center"/>
      <protection locked="0"/>
    </xf>
    <xf numFmtId="0" fontId="0" fillId="3" borderId="6" xfId="0" applyFill="1" applyBorder="1" applyAlignment="1" applyProtection="1">
      <alignment horizontal="left" vertical="center"/>
      <protection locked="0"/>
    </xf>
    <xf numFmtId="0" fontId="0" fillId="3" borderId="3" xfId="0" applyFill="1" applyBorder="1" applyAlignment="1" applyProtection="1">
      <alignment horizontal="left" vertical="center"/>
      <protection locked="0"/>
    </xf>
    <xf numFmtId="0" fontId="0" fillId="0" borderId="0" xfId="0" applyAlignment="1">
      <alignment horizontal="left" vertical="center" wrapText="1"/>
    </xf>
    <xf numFmtId="0" fontId="0" fillId="0" borderId="0" xfId="0" applyBorder="1" applyAlignment="1">
      <alignment horizontal="center" vertical="center" wrapText="1"/>
    </xf>
    <xf numFmtId="0" fontId="0" fillId="7" borderId="4" xfId="0" applyFill="1" applyBorder="1" applyAlignment="1">
      <alignment horizontal="left" vertical="center"/>
    </xf>
    <xf numFmtId="0" fontId="0" fillId="7" borderId="8" xfId="0" applyFill="1" applyBorder="1" applyAlignment="1">
      <alignment horizontal="left" vertical="center"/>
    </xf>
    <xf numFmtId="0" fontId="0" fillId="7" borderId="7" xfId="0" applyFill="1" applyBorder="1" applyAlignment="1">
      <alignment horizontal="left" vertical="center"/>
    </xf>
    <xf numFmtId="0" fontId="0" fillId="7" borderId="10" xfId="0" applyFill="1" applyBorder="1" applyAlignment="1">
      <alignment horizontal="left" vertical="center"/>
    </xf>
    <xf numFmtId="0" fontId="0" fillId="7" borderId="11" xfId="0" applyFill="1" applyBorder="1" applyAlignment="1">
      <alignment horizontal="left" vertical="center"/>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0" fillId="7" borderId="1" xfId="0" applyFill="1" applyBorder="1" applyAlignment="1">
      <alignment horizontal="left" vertical="center"/>
    </xf>
    <xf numFmtId="0" fontId="0" fillId="7" borderId="9" xfId="0" applyFill="1" applyBorder="1" applyAlignment="1">
      <alignment horizontal="left" vertical="center"/>
    </xf>
    <xf numFmtId="0" fontId="0" fillId="7" borderId="0" xfId="0" applyFill="1" applyBorder="1" applyAlignment="1">
      <alignment horizontal="left" vertical="center"/>
    </xf>
    <xf numFmtId="0" fontId="0" fillId="7" borderId="1" xfId="0" applyFill="1" applyBorder="1" applyAlignment="1">
      <alignment horizontal="center" vertical="center"/>
    </xf>
    <xf numFmtId="0" fontId="0" fillId="7" borderId="9" xfId="0" applyFill="1" applyBorder="1" applyAlignment="1">
      <alignment horizontal="center" vertical="center"/>
    </xf>
    <xf numFmtId="0" fontId="0" fillId="7" borderId="0" xfId="0" applyFill="1" applyBorder="1" applyAlignment="1">
      <alignment horizontal="center" vertical="center"/>
    </xf>
    <xf numFmtId="44" fontId="1" fillId="2" borderId="1" xfId="6" applyFont="1" applyFill="1" applyBorder="1" applyAlignment="1">
      <alignment horizontal="left" vertical="center"/>
    </xf>
    <xf numFmtId="44" fontId="1" fillId="0" borderId="0" xfId="6" applyFont="1" applyAlignment="1">
      <alignment horizontal="left" vertical="center" wrapText="1"/>
    </xf>
    <xf numFmtId="44" fontId="0" fillId="0" borderId="0" xfId="6" applyFont="1"/>
    <xf numFmtId="44" fontId="0" fillId="0" borderId="0" xfId="6" applyFont="1" applyFill="1" applyBorder="1" applyAlignment="1" applyProtection="1">
      <alignment horizontal="left" vertical="center"/>
      <protection locked="0"/>
    </xf>
    <xf numFmtId="44" fontId="1" fillId="2" borderId="1" xfId="6" applyFont="1" applyFill="1" applyBorder="1" applyAlignment="1">
      <alignment horizontal="center" vertical="center" wrapText="1"/>
    </xf>
    <xf numFmtId="44" fontId="1" fillId="2" borderId="3" xfId="6" applyFont="1" applyFill="1" applyBorder="1" applyAlignment="1">
      <alignment vertical="center" wrapText="1"/>
    </xf>
    <xf numFmtId="44" fontId="1" fillId="0" borderId="0" xfId="6" applyFont="1" applyFill="1" applyBorder="1" applyAlignment="1">
      <alignment horizontal="right" vertical="center"/>
    </xf>
    <xf numFmtId="44" fontId="1" fillId="2" borderId="1" xfId="6" applyFont="1" applyFill="1" applyBorder="1" applyAlignment="1">
      <alignment horizontal="left" vertical="center" wrapText="1"/>
    </xf>
    <xf numFmtId="44" fontId="0" fillId="0" borderId="0" xfId="6" applyFont="1" applyFill="1"/>
    <xf numFmtId="44" fontId="1" fillId="0" borderId="0" xfId="6" applyFont="1" applyAlignment="1"/>
    <xf numFmtId="44" fontId="0" fillId="0" borderId="0" xfId="6" applyFont="1" applyAlignment="1">
      <alignment vertical="center"/>
    </xf>
    <xf numFmtId="9" fontId="16" fillId="2" borderId="4" xfId="5" applyFont="1" applyFill="1" applyBorder="1" applyAlignment="1">
      <alignment horizontal="center" vertical="center" wrapText="1"/>
    </xf>
    <xf numFmtId="9" fontId="16" fillId="2" borderId="8" xfId="5" applyFont="1" applyFill="1" applyBorder="1" applyAlignment="1">
      <alignment horizontal="center" vertical="center" wrapText="1"/>
    </xf>
    <xf numFmtId="9" fontId="16" fillId="2" borderId="7" xfId="5" applyFont="1" applyFill="1" applyBorder="1" applyAlignment="1">
      <alignment horizontal="center" vertical="center" wrapText="1"/>
    </xf>
    <xf numFmtId="9" fontId="16" fillId="2" borderId="1" xfId="5" applyFont="1" applyFill="1" applyBorder="1" applyAlignment="1">
      <alignment horizontal="center" vertical="center" wrapText="1"/>
    </xf>
  </cellXfs>
  <cellStyles count="7">
    <cellStyle name="Prozent" xfId="5" builtinId="5"/>
    <cellStyle name="Standard" xfId="0" builtinId="0"/>
    <cellStyle name="Standard 2" xfId="1" xr:uid="{00000000-0005-0000-0000-000001000000}"/>
    <cellStyle name="Standard 2 2" xfId="2" xr:uid="{00000000-0005-0000-0000-000002000000}"/>
    <cellStyle name="Standard 3" xfId="3" xr:uid="{00000000-0005-0000-0000-000003000000}"/>
    <cellStyle name="Währung" xfId="6" builtinId="4"/>
    <cellStyle name="Währung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microsoft.com/office/2017/06/relationships/rdRichValueTypes" Target="richData/rdRichValueTypes.xml"/><Relationship Id="rId2" Type="http://schemas.openxmlformats.org/officeDocument/2006/relationships/worksheet" Target="worksheets/sheet2.xml"/><Relationship Id="rId16"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06/relationships/rdRichValue" Target="richData/rdrichvalue.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13</v>
    <v>3</v>
  </rv>
  <rv s="1">
    <v>13</v>
    <v>1</v>
  </rv>
</rvData>
</file>

<file path=xl/richData/rdrichvaluestructure.xml><?xml version="1.0" encoding="utf-8"?>
<rvStructures xmlns="http://schemas.microsoft.com/office/spreadsheetml/2017/richdata" count="2">
  <s t="_error">
    <k n="errorType" t="i"/>
    <k n="subType" t="i"/>
  </s>
  <s t="_error">
    <k n="errorType" t="i"/>
    <k n="propagated" t="b"/>
  </s>
</rvStructure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
  <sheetViews>
    <sheetView topLeftCell="A2" zoomScaleNormal="100" workbookViewId="0">
      <selection activeCell="A6" sqref="A6"/>
    </sheetView>
  </sheetViews>
  <sheetFormatPr baseColWidth="10" defaultRowHeight="14.4" x14ac:dyDescent="0.3"/>
  <cols>
    <col min="1" max="1" width="195.44140625" customWidth="1"/>
  </cols>
  <sheetData>
    <row r="1" spans="1:7" ht="33.75" customHeight="1" x14ac:dyDescent="0.3">
      <c r="A1" s="17" t="s">
        <v>128</v>
      </c>
      <c r="B1" s="6"/>
      <c r="C1" s="6"/>
      <c r="D1" s="6"/>
      <c r="E1" s="18"/>
      <c r="F1" s="18"/>
      <c r="G1" s="18"/>
    </row>
    <row r="2" spans="1:7" x14ac:dyDescent="0.3">
      <c r="A2" s="18"/>
      <c r="B2" s="19"/>
      <c r="C2" s="19"/>
      <c r="D2" s="19"/>
      <c r="E2" s="19"/>
      <c r="F2" s="19"/>
      <c r="G2" s="19"/>
    </row>
    <row r="3" spans="1:7" x14ac:dyDescent="0.3">
      <c r="A3" s="20" t="s">
        <v>152</v>
      </c>
    </row>
    <row r="4" spans="1:7" x14ac:dyDescent="0.3">
      <c r="A4" s="20"/>
    </row>
    <row r="5" spans="1:7" ht="111" customHeight="1" x14ac:dyDescent="0.3">
      <c r="A5" s="21" t="s">
        <v>129</v>
      </c>
    </row>
    <row r="6" spans="1:7" ht="246" customHeight="1" x14ac:dyDescent="0.3">
      <c r="A6" s="45" t="s">
        <v>153</v>
      </c>
    </row>
  </sheetData>
  <sheetProtection algorithmName="SHA-512" hashValue="IxvwIgbTYdccnVNJkrM5wSaxSQ5CHbpcF0z7aMm3rcabOrP8ywLxKgcWhy8puUluWXvyA3Kpr98kdngk3Ywsvg==" saltValue="+ZeJOMxGxaEmIPc9cyaljg==" spinCount="100000" sheet="1" objects="1" scenarios="1"/>
  <pageMargins left="0.25" right="0.25" top="0.75" bottom="0.75" header="0.3" footer="0.3"/>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D6C65-1300-4322-AA8A-E0B9BF25338A}">
  <dimension ref="A1:B19"/>
  <sheetViews>
    <sheetView workbookViewId="0">
      <selection activeCell="C19" sqref="C19"/>
    </sheetView>
  </sheetViews>
  <sheetFormatPr baseColWidth="10" defaultRowHeight="14.4" x14ac:dyDescent="0.3"/>
  <cols>
    <col min="1" max="1" width="47.44140625" customWidth="1"/>
    <col min="2" max="2" width="80" customWidth="1"/>
    <col min="6" max="6" width="39.88671875" customWidth="1"/>
    <col min="7" max="7" width="27.109375" customWidth="1"/>
  </cols>
  <sheetData>
    <row r="1" spans="1:2" ht="32.25" customHeight="1" x14ac:dyDescent="0.3">
      <c r="A1" s="70" t="str">
        <f>Vorbemerkungen!A1</f>
        <v>Anlage 3 zum Anschreiben an Bewerber/Bieter mit Aufforderung zur Abgabe eines Angebotes in dem offenen Verfahren
über Reinigungschemie</v>
      </c>
      <c r="B1" s="70"/>
    </row>
    <row r="3" spans="1:2" x14ac:dyDescent="0.3">
      <c r="A3" t="s">
        <v>14</v>
      </c>
    </row>
    <row r="6" spans="1:2" x14ac:dyDescent="0.3">
      <c r="A6" s="101" t="s">
        <v>34</v>
      </c>
      <c r="B6" s="102"/>
    </row>
    <row r="7" spans="1:2" x14ac:dyDescent="0.3">
      <c r="A7" s="4" t="s">
        <v>7</v>
      </c>
      <c r="B7" s="4" t="s">
        <v>8</v>
      </c>
    </row>
    <row r="8" spans="1:2" x14ac:dyDescent="0.3">
      <c r="A8" s="28" t="s">
        <v>0</v>
      </c>
      <c r="B8" s="31" t="s">
        <v>95</v>
      </c>
    </row>
    <row r="9" spans="1:2" x14ac:dyDescent="0.3">
      <c r="A9" s="28" t="s">
        <v>1</v>
      </c>
      <c r="B9" s="31" t="s">
        <v>98</v>
      </c>
    </row>
    <row r="10" spans="1:2" x14ac:dyDescent="0.3">
      <c r="A10" s="28" t="s">
        <v>13</v>
      </c>
      <c r="B10" s="34" t="s">
        <v>99</v>
      </c>
    </row>
    <row r="11" spans="1:2" x14ac:dyDescent="0.3">
      <c r="A11" s="96" t="s">
        <v>6</v>
      </c>
      <c r="B11" s="31" t="s">
        <v>100</v>
      </c>
    </row>
    <row r="12" spans="1:2" x14ac:dyDescent="0.3">
      <c r="A12" s="97"/>
      <c r="B12" s="34" t="s">
        <v>38</v>
      </c>
    </row>
    <row r="13" spans="1:2" x14ac:dyDescent="0.3">
      <c r="A13" s="97"/>
      <c r="B13" s="34" t="s">
        <v>101</v>
      </c>
    </row>
    <row r="14" spans="1:2" x14ac:dyDescent="0.3">
      <c r="A14" s="97"/>
      <c r="B14" s="34" t="s">
        <v>104</v>
      </c>
    </row>
    <row r="15" spans="1:2" x14ac:dyDescent="0.3">
      <c r="A15" s="98"/>
      <c r="B15" s="31" t="s">
        <v>102</v>
      </c>
    </row>
    <row r="16" spans="1:2" x14ac:dyDescent="0.3">
      <c r="A16" s="103" t="s">
        <v>48</v>
      </c>
      <c r="B16" s="32" t="s">
        <v>96</v>
      </c>
    </row>
    <row r="17" spans="1:2" x14ac:dyDescent="0.3">
      <c r="A17" s="103"/>
      <c r="B17" s="33" t="s">
        <v>97</v>
      </c>
    </row>
    <row r="18" spans="1:2" x14ac:dyDescent="0.3">
      <c r="A18" s="103"/>
      <c r="B18" s="33" t="s">
        <v>56</v>
      </c>
    </row>
    <row r="19" spans="1:2" x14ac:dyDescent="0.3">
      <c r="A19" s="103"/>
      <c r="B19" s="36" t="s">
        <v>103</v>
      </c>
    </row>
  </sheetData>
  <sheetProtection algorithmName="SHA-512" hashValue="VDZyID8uxt0Fx0CGOUVg3XTmrItmxfoM/uZ4uCEjn81BC2c83H31dLxI3bs5HlWdgqshB2YFyjkZdAVhvoMKyQ==" saltValue="mETM66wjAWh7wmY6nPXxWw==" spinCount="100000" sheet="1" objects="1" scenarios="1"/>
  <mergeCells count="4">
    <mergeCell ref="A1:B1"/>
    <mergeCell ref="A6:B6"/>
    <mergeCell ref="A11:A15"/>
    <mergeCell ref="A16:A19"/>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66"/>
  <sheetViews>
    <sheetView tabSelected="1" zoomScale="70" zoomScaleNormal="70" workbookViewId="0">
      <selection activeCell="A5" sqref="A5"/>
    </sheetView>
  </sheetViews>
  <sheetFormatPr baseColWidth="10" defaultRowHeight="14.4" x14ac:dyDescent="0.3"/>
  <cols>
    <col min="1" max="1" width="46.5546875" style="2" customWidth="1"/>
    <col min="2" max="3" width="20.5546875" customWidth="1"/>
    <col min="4" max="4" width="25.5546875" customWidth="1"/>
    <col min="5" max="5" width="28.109375" customWidth="1"/>
    <col min="6" max="6" width="21.5546875" customWidth="1"/>
    <col min="7" max="7" width="21.88671875" customWidth="1"/>
    <col min="8" max="8" width="35.5546875" style="111" customWidth="1"/>
    <col min="9" max="9" width="39.88671875" customWidth="1"/>
    <col min="10" max="10" width="26.88671875" customWidth="1"/>
    <col min="11" max="11" width="87.109375" customWidth="1"/>
    <col min="12" max="12" width="11.44140625" customWidth="1"/>
  </cols>
  <sheetData>
    <row r="1" spans="1:12" x14ac:dyDescent="0.3">
      <c r="A1" s="70" t="str">
        <f>Vorbemerkungen!A1</f>
        <v>Anlage 3 zum Anschreiben an Bewerber/Bieter mit Aufforderung zur Abgabe eines Angebotes in dem offenen Verfahren
über Reinigungschemie</v>
      </c>
      <c r="B1" s="70"/>
      <c r="C1" s="70"/>
      <c r="D1" s="70"/>
      <c r="E1" s="70"/>
      <c r="F1" s="70"/>
      <c r="G1" s="70"/>
      <c r="H1" s="70"/>
      <c r="I1" s="49"/>
      <c r="J1" s="6"/>
      <c r="K1" s="6"/>
      <c r="L1" s="6"/>
    </row>
    <row r="2" spans="1:12" x14ac:dyDescent="0.3">
      <c r="A2" s="46"/>
      <c r="B2" s="7"/>
      <c r="C2" s="49"/>
      <c r="D2" s="17"/>
      <c r="E2" s="23"/>
      <c r="F2" s="49"/>
      <c r="G2" s="7"/>
      <c r="H2" s="110"/>
      <c r="I2" s="49"/>
      <c r="J2" s="6"/>
      <c r="K2" s="6"/>
      <c r="L2" s="6"/>
    </row>
    <row r="3" spans="1:12" x14ac:dyDescent="0.3">
      <c r="A3" s="85" t="s">
        <v>156</v>
      </c>
      <c r="B3" s="85"/>
      <c r="C3" s="85"/>
      <c r="D3" s="85"/>
      <c r="E3" s="85"/>
      <c r="F3" s="85"/>
      <c r="G3" s="85"/>
      <c r="H3" s="110"/>
      <c r="I3" s="49"/>
      <c r="J3" s="6"/>
      <c r="K3" s="6"/>
      <c r="L3" s="6"/>
    </row>
    <row r="5" spans="1:12" ht="57.6" customHeight="1" x14ac:dyDescent="0.3">
      <c r="A5" s="5" t="s">
        <v>15</v>
      </c>
      <c r="B5" s="91"/>
      <c r="C5" s="92"/>
      <c r="D5" s="92"/>
      <c r="E5" s="92"/>
      <c r="F5" s="92"/>
      <c r="G5" s="92"/>
      <c r="H5" s="93"/>
    </row>
    <row r="6" spans="1:12" ht="57.6" customHeight="1" x14ac:dyDescent="0.3">
      <c r="A6" s="5" t="s">
        <v>16</v>
      </c>
      <c r="B6" s="91"/>
      <c r="C6" s="92"/>
      <c r="D6" s="92"/>
      <c r="E6" s="92"/>
      <c r="F6" s="92"/>
      <c r="G6" s="92"/>
      <c r="H6" s="93"/>
    </row>
    <row r="7" spans="1:12" ht="57.6" customHeight="1" x14ac:dyDescent="0.3">
      <c r="A7" s="5" t="s">
        <v>17</v>
      </c>
      <c r="B7" s="91"/>
      <c r="C7" s="92"/>
      <c r="D7" s="92"/>
      <c r="E7" s="92"/>
      <c r="F7" s="92"/>
      <c r="G7" s="92"/>
      <c r="H7" s="93"/>
    </row>
    <row r="8" spans="1:12" ht="57.6" customHeight="1" x14ac:dyDescent="0.3">
      <c r="A8" s="5" t="s">
        <v>18</v>
      </c>
      <c r="B8" s="91"/>
      <c r="C8" s="92"/>
      <c r="D8" s="92"/>
      <c r="E8" s="92"/>
      <c r="F8" s="92"/>
      <c r="G8" s="92"/>
      <c r="H8" s="93"/>
    </row>
    <row r="9" spans="1:12" ht="57.6" customHeight="1" x14ac:dyDescent="0.3">
      <c r="A9" s="5" t="s">
        <v>19</v>
      </c>
      <c r="B9" s="91"/>
      <c r="C9" s="92"/>
      <c r="D9" s="92"/>
      <c r="E9" s="92"/>
      <c r="F9" s="92"/>
      <c r="G9" s="92"/>
      <c r="H9" s="93"/>
    </row>
    <row r="10" spans="1:12" x14ac:dyDescent="0.3">
      <c r="G10" s="8"/>
      <c r="H10" s="112"/>
      <c r="I10" s="9"/>
    </row>
    <row r="11" spans="1:12" ht="93" customHeight="1" x14ac:dyDescent="0.3">
      <c r="A11" s="24" t="s">
        <v>20</v>
      </c>
      <c r="B11" s="15" t="s">
        <v>137</v>
      </c>
      <c r="C11" s="15" t="s">
        <v>133</v>
      </c>
      <c r="D11" s="52" t="s">
        <v>134</v>
      </c>
      <c r="E11" s="52" t="s">
        <v>132</v>
      </c>
      <c r="F11" s="15" t="s">
        <v>138</v>
      </c>
      <c r="G11" s="15" t="s">
        <v>135</v>
      </c>
      <c r="H11" s="113" t="s">
        <v>136</v>
      </c>
      <c r="I11" s="10" t="s">
        <v>151</v>
      </c>
      <c r="J11" s="51"/>
    </row>
    <row r="12" spans="1:12" ht="57.6" customHeight="1" x14ac:dyDescent="0.3">
      <c r="A12" s="54" t="s">
        <v>141</v>
      </c>
      <c r="B12" s="53">
        <v>0.5</v>
      </c>
      <c r="C12" s="53">
        <f>15100</f>
        <v>15100</v>
      </c>
      <c r="D12" s="55"/>
      <c r="E12" s="55"/>
      <c r="F12" s="64">
        <f>D12*(E12 / B12)</f>
        <v>0</v>
      </c>
      <c r="G12" s="64">
        <f>F12/8</f>
        <v>0</v>
      </c>
      <c r="H12" s="109">
        <f>(D12/B12)*C12</f>
        <v>0</v>
      </c>
      <c r="I12" s="120" t="s">
        <v>157</v>
      </c>
      <c r="J12" s="95"/>
    </row>
    <row r="13" spans="1:12" ht="57.6" customHeight="1" x14ac:dyDescent="0.3">
      <c r="A13" s="54" t="s">
        <v>141</v>
      </c>
      <c r="B13" s="53">
        <v>1</v>
      </c>
      <c r="C13" s="53">
        <f>15100</f>
        <v>15100</v>
      </c>
      <c r="D13" s="55"/>
      <c r="E13" s="55"/>
      <c r="F13" s="64">
        <f t="shared" ref="F13:F14" si="0">D13*(E13 / B13)</f>
        <v>0</v>
      </c>
      <c r="G13" s="64">
        <f t="shared" ref="G13:G14" si="1">F13/8</f>
        <v>0</v>
      </c>
      <c r="H13" s="109">
        <f t="shared" ref="H13:H14" si="2">(D13/B13)*C13</f>
        <v>0</v>
      </c>
      <c r="I13" s="121"/>
      <c r="J13" s="95"/>
    </row>
    <row r="14" spans="1:12" ht="57.6" customHeight="1" x14ac:dyDescent="0.3">
      <c r="A14" s="54" t="s">
        <v>141</v>
      </c>
      <c r="B14" s="53">
        <v>2</v>
      </c>
      <c r="C14" s="53">
        <v>15100</v>
      </c>
      <c r="D14" s="55"/>
      <c r="E14" s="55"/>
      <c r="F14" s="64">
        <f t="shared" si="0"/>
        <v>0</v>
      </c>
      <c r="G14" s="64">
        <f t="shared" si="1"/>
        <v>0</v>
      </c>
      <c r="H14" s="109">
        <f t="shared" si="2"/>
        <v>0</v>
      </c>
      <c r="I14" s="121"/>
      <c r="J14" s="95"/>
    </row>
    <row r="15" spans="1:12" ht="57.6" customHeight="1" x14ac:dyDescent="0.3">
      <c r="A15" s="66"/>
      <c r="B15" s="65"/>
      <c r="C15" s="65"/>
      <c r="D15" s="65"/>
      <c r="E15" s="65"/>
      <c r="F15" s="73" t="s">
        <v>139</v>
      </c>
      <c r="G15" s="73"/>
      <c r="H15" s="114" t="e" cm="1" vm="1">
        <f t="array" ref="H15">MIN(_xlfn._xlws.FILTER(H12:H14,H12:H14&gt;0))</f>
        <v>#VALUE!</v>
      </c>
      <c r="I15" s="122"/>
      <c r="J15" s="67"/>
    </row>
    <row r="16" spans="1:12" ht="57.6" customHeight="1" x14ac:dyDescent="0.3">
      <c r="A16" s="81"/>
      <c r="B16" s="82"/>
      <c r="C16" s="82"/>
      <c r="D16" s="82"/>
      <c r="E16" s="82"/>
      <c r="F16" s="82"/>
      <c r="G16" s="82"/>
      <c r="H16" s="83"/>
      <c r="I16" s="68"/>
      <c r="J16" s="51"/>
    </row>
    <row r="17" spans="1:11" ht="93" customHeight="1" x14ac:dyDescent="0.3">
      <c r="A17" s="24" t="s">
        <v>20</v>
      </c>
      <c r="B17" s="15" t="s">
        <v>137</v>
      </c>
      <c r="C17" s="15" t="s">
        <v>133</v>
      </c>
      <c r="D17" s="52" t="s">
        <v>134</v>
      </c>
      <c r="E17" s="52" t="s">
        <v>132</v>
      </c>
      <c r="F17" s="15" t="s">
        <v>138</v>
      </c>
      <c r="G17" s="15" t="s">
        <v>135</v>
      </c>
      <c r="H17" s="113" t="s">
        <v>136</v>
      </c>
      <c r="I17" s="10" t="s">
        <v>151</v>
      </c>
      <c r="J17" s="51"/>
    </row>
    <row r="18" spans="1:11" ht="57.6" customHeight="1" x14ac:dyDescent="0.3">
      <c r="A18" s="54" t="s">
        <v>142</v>
      </c>
      <c r="B18" s="53">
        <v>0.5</v>
      </c>
      <c r="C18" s="53">
        <v>2900</v>
      </c>
      <c r="D18" s="55"/>
      <c r="E18" s="55"/>
      <c r="F18" s="64">
        <f>D18*(E18/B18)</f>
        <v>0</v>
      </c>
      <c r="G18" s="64">
        <f>F18/8</f>
        <v>0</v>
      </c>
      <c r="H18" s="109">
        <f>(D18/B18)*C18</f>
        <v>0</v>
      </c>
      <c r="I18" s="123" t="s">
        <v>158</v>
      </c>
      <c r="J18" s="80"/>
    </row>
    <row r="19" spans="1:11" ht="57.6" customHeight="1" x14ac:dyDescent="0.3">
      <c r="A19" s="54" t="s">
        <v>142</v>
      </c>
      <c r="B19" s="53">
        <v>1</v>
      </c>
      <c r="C19" s="53">
        <v>2900</v>
      </c>
      <c r="D19" s="55"/>
      <c r="E19" s="55"/>
      <c r="F19" s="64">
        <f>D19*(E19/B19)</f>
        <v>0</v>
      </c>
      <c r="G19" s="64">
        <f>F19/8</f>
        <v>0</v>
      </c>
      <c r="H19" s="109">
        <f>(D19/B19)*C19</f>
        <v>0</v>
      </c>
      <c r="I19" s="123"/>
      <c r="J19" s="80"/>
    </row>
    <row r="20" spans="1:11" ht="57.6" customHeight="1" x14ac:dyDescent="0.3">
      <c r="A20" s="66"/>
      <c r="B20" s="65"/>
      <c r="C20" s="65"/>
      <c r="D20" s="65"/>
      <c r="E20" s="65"/>
      <c r="F20" s="73" t="s">
        <v>140</v>
      </c>
      <c r="G20" s="73"/>
      <c r="H20" s="114" t="e" cm="1" vm="1">
        <f t="array" ref="H20">MIN(_xlfn._xlws.FILTER(H18:H19,H18:H19&gt;0))</f>
        <v>#VALUE!</v>
      </c>
      <c r="I20" s="123"/>
      <c r="J20" s="67"/>
    </row>
    <row r="21" spans="1:11" ht="57.6" customHeight="1" x14ac:dyDescent="0.3">
      <c r="A21" s="81"/>
      <c r="B21" s="82"/>
      <c r="C21" s="82"/>
      <c r="D21" s="82"/>
      <c r="E21" s="82"/>
      <c r="F21" s="82"/>
      <c r="G21" s="82"/>
      <c r="H21" s="83"/>
      <c r="I21" s="68"/>
      <c r="J21" s="51"/>
    </row>
    <row r="22" spans="1:11" ht="93" customHeight="1" x14ac:dyDescent="0.3">
      <c r="A22" s="24" t="s">
        <v>20</v>
      </c>
      <c r="B22" s="15" t="s">
        <v>137</v>
      </c>
      <c r="C22" s="15" t="s">
        <v>133</v>
      </c>
      <c r="D22" s="52" t="s">
        <v>134</v>
      </c>
      <c r="E22" s="52" t="s">
        <v>132</v>
      </c>
      <c r="F22" s="15" t="s">
        <v>138</v>
      </c>
      <c r="G22" s="15" t="s">
        <v>135</v>
      </c>
      <c r="H22" s="113" t="s">
        <v>136</v>
      </c>
      <c r="I22" s="10" t="s">
        <v>151</v>
      </c>
      <c r="J22" s="51"/>
    </row>
    <row r="23" spans="1:11" ht="57.6" customHeight="1" x14ac:dyDescent="0.3">
      <c r="A23" s="54" t="s">
        <v>143</v>
      </c>
      <c r="B23" s="69">
        <v>2.5000000000000001E-2</v>
      </c>
      <c r="C23" s="53">
        <v>2800</v>
      </c>
      <c r="D23" s="55"/>
      <c r="E23" s="55"/>
      <c r="F23" s="64">
        <f>D23*(E23/B23)</f>
        <v>0</v>
      </c>
      <c r="G23" s="64">
        <f t="shared" ref="G23:G25" si="3">F23/8</f>
        <v>0</v>
      </c>
      <c r="H23" s="109">
        <f>(D23/B23)*C23</f>
        <v>0</v>
      </c>
      <c r="I23" s="120" t="s">
        <v>159</v>
      </c>
      <c r="J23" s="80"/>
      <c r="K23" s="47"/>
    </row>
    <row r="24" spans="1:11" ht="57.6" customHeight="1" x14ac:dyDescent="0.3">
      <c r="A24" s="54" t="s">
        <v>143</v>
      </c>
      <c r="B24" s="53">
        <v>1</v>
      </c>
      <c r="C24" s="53">
        <v>1160</v>
      </c>
      <c r="D24" s="55"/>
      <c r="E24" s="55"/>
      <c r="F24" s="64">
        <f t="shared" ref="F24:F25" si="4">D24*(E24/B24)</f>
        <v>0</v>
      </c>
      <c r="G24" s="64">
        <f t="shared" si="3"/>
        <v>0</v>
      </c>
      <c r="H24" s="109">
        <f t="shared" ref="H24:H25" si="5">(D24/B24)*C24</f>
        <v>0</v>
      </c>
      <c r="I24" s="121"/>
      <c r="J24" s="80"/>
      <c r="K24" s="47"/>
    </row>
    <row r="25" spans="1:11" ht="57.6" customHeight="1" x14ac:dyDescent="0.3">
      <c r="A25" s="54" t="s">
        <v>143</v>
      </c>
      <c r="B25" s="53">
        <v>10</v>
      </c>
      <c r="C25" s="53">
        <v>40</v>
      </c>
      <c r="D25" s="55"/>
      <c r="E25" s="55"/>
      <c r="F25" s="64">
        <f t="shared" si="4"/>
        <v>0</v>
      </c>
      <c r="G25" s="64">
        <f t="shared" si="3"/>
        <v>0</v>
      </c>
      <c r="H25" s="109">
        <f t="shared" si="5"/>
        <v>0</v>
      </c>
      <c r="I25" s="121"/>
      <c r="J25" s="80"/>
      <c r="K25" s="47"/>
    </row>
    <row r="26" spans="1:11" ht="57.6" customHeight="1" x14ac:dyDescent="0.3">
      <c r="A26" s="66"/>
      <c r="B26" s="65"/>
      <c r="C26" s="65"/>
      <c r="D26" s="65"/>
      <c r="E26" s="65"/>
      <c r="F26" s="73" t="s">
        <v>144</v>
      </c>
      <c r="G26" s="73"/>
      <c r="H26" s="114">
        <f>H23+H24+H25</f>
        <v>0</v>
      </c>
      <c r="I26" s="122"/>
      <c r="J26" s="67"/>
    </row>
    <row r="27" spans="1:11" ht="57.6" customHeight="1" x14ac:dyDescent="0.3">
      <c r="A27" s="57"/>
      <c r="B27" s="58"/>
      <c r="C27" s="58"/>
      <c r="D27" s="59"/>
      <c r="E27" s="59"/>
      <c r="F27" s="59"/>
      <c r="G27" s="60"/>
      <c r="H27" s="115"/>
      <c r="I27" s="61"/>
      <c r="J27" s="51"/>
    </row>
    <row r="28" spans="1:11" ht="57.6" customHeight="1" x14ac:dyDescent="0.3">
      <c r="A28" s="56" t="s">
        <v>20</v>
      </c>
      <c r="B28" s="15" t="s">
        <v>137</v>
      </c>
      <c r="C28" s="15" t="s">
        <v>133</v>
      </c>
      <c r="D28" s="77" t="s">
        <v>134</v>
      </c>
      <c r="E28" s="78"/>
      <c r="F28" s="78"/>
      <c r="G28" s="79"/>
      <c r="H28" s="113" t="s">
        <v>136</v>
      </c>
      <c r="I28" s="10" t="s">
        <v>151</v>
      </c>
      <c r="J28" s="51"/>
    </row>
    <row r="29" spans="1:11" ht="57.6" customHeight="1" x14ac:dyDescent="0.3">
      <c r="A29" s="54" t="s">
        <v>146</v>
      </c>
      <c r="B29" s="53">
        <v>0.75</v>
      </c>
      <c r="C29" s="53">
        <v>2300</v>
      </c>
      <c r="D29" s="74"/>
      <c r="E29" s="75"/>
      <c r="F29" s="75"/>
      <c r="G29" s="76"/>
      <c r="H29" s="109">
        <f>(C29/B29)*D29</f>
        <v>0</v>
      </c>
      <c r="I29" s="123" t="s">
        <v>159</v>
      </c>
      <c r="J29" s="80"/>
    </row>
    <row r="30" spans="1:11" ht="57.6" customHeight="1" x14ac:dyDescent="0.3">
      <c r="A30" s="54" t="s">
        <v>146</v>
      </c>
      <c r="B30" s="53">
        <v>10</v>
      </c>
      <c r="C30" s="53">
        <v>100</v>
      </c>
      <c r="D30" s="74"/>
      <c r="E30" s="75"/>
      <c r="F30" s="75"/>
      <c r="G30" s="76"/>
      <c r="H30" s="109">
        <f>(C30/B30)*D30</f>
        <v>0</v>
      </c>
      <c r="I30" s="123"/>
      <c r="J30" s="80"/>
    </row>
    <row r="31" spans="1:11" ht="57.6" customHeight="1" x14ac:dyDescent="0.3">
      <c r="A31" s="66"/>
      <c r="B31" s="65"/>
      <c r="C31" s="65"/>
      <c r="D31" s="65"/>
      <c r="E31" s="65"/>
      <c r="F31" s="73" t="s">
        <v>147</v>
      </c>
      <c r="G31" s="73"/>
      <c r="H31" s="114">
        <f>H29+H30</f>
        <v>0</v>
      </c>
      <c r="I31" s="123"/>
      <c r="J31" s="67"/>
    </row>
    <row r="32" spans="1:11" ht="57.6" customHeight="1" x14ac:dyDescent="0.3">
      <c r="A32" s="57"/>
      <c r="B32" s="58"/>
      <c r="C32" s="58"/>
      <c r="D32" s="59"/>
      <c r="E32" s="59"/>
      <c r="F32" s="59"/>
      <c r="G32" s="60"/>
      <c r="H32" s="115"/>
      <c r="I32" s="61"/>
      <c r="J32" s="51"/>
    </row>
    <row r="33" spans="1:10" ht="93" customHeight="1" x14ac:dyDescent="0.3">
      <c r="A33" s="24" t="s">
        <v>20</v>
      </c>
      <c r="B33" s="15" t="s">
        <v>137</v>
      </c>
      <c r="C33" s="15" t="s">
        <v>133</v>
      </c>
      <c r="D33" s="52" t="s">
        <v>134</v>
      </c>
      <c r="E33" s="52" t="s">
        <v>132</v>
      </c>
      <c r="F33" s="15" t="s">
        <v>138</v>
      </c>
      <c r="G33" s="15" t="s">
        <v>135</v>
      </c>
      <c r="H33" s="113" t="s">
        <v>136</v>
      </c>
      <c r="I33" s="10" t="s">
        <v>151</v>
      </c>
      <c r="J33" s="51"/>
    </row>
    <row r="34" spans="1:10" ht="57.6" customHeight="1" x14ac:dyDescent="0.3">
      <c r="A34" s="54" t="s">
        <v>31</v>
      </c>
      <c r="B34" s="53">
        <v>1</v>
      </c>
      <c r="C34" s="53">
        <v>200</v>
      </c>
      <c r="D34" s="55"/>
      <c r="E34" s="55"/>
      <c r="F34" s="64">
        <f>D34*(E34/B34)</f>
        <v>0</v>
      </c>
      <c r="G34" s="64">
        <f t="shared" ref="G34:G35" si="6">F34/8</f>
        <v>0</v>
      </c>
      <c r="H34" s="109">
        <f>(C34/B34)*D34</f>
        <v>0</v>
      </c>
      <c r="I34" s="123" t="s">
        <v>159</v>
      </c>
      <c r="J34" s="80"/>
    </row>
    <row r="35" spans="1:10" ht="57.6" customHeight="1" x14ac:dyDescent="0.3">
      <c r="A35" s="54" t="s">
        <v>31</v>
      </c>
      <c r="B35" s="53">
        <v>10</v>
      </c>
      <c r="C35" s="53">
        <v>150</v>
      </c>
      <c r="D35" s="55"/>
      <c r="E35" s="55"/>
      <c r="F35" s="64">
        <f>D35*(E35/B35)</f>
        <v>0</v>
      </c>
      <c r="G35" s="64">
        <f t="shared" si="6"/>
        <v>0</v>
      </c>
      <c r="H35" s="109">
        <f>(C35/B35)*D35</f>
        <v>0</v>
      </c>
      <c r="I35" s="123"/>
      <c r="J35" s="80"/>
    </row>
    <row r="36" spans="1:10" ht="57.6" customHeight="1" x14ac:dyDescent="0.3">
      <c r="A36" s="66"/>
      <c r="B36" s="65"/>
      <c r="C36" s="65"/>
      <c r="D36" s="65"/>
      <c r="E36" s="65"/>
      <c r="F36" s="73" t="s">
        <v>154</v>
      </c>
      <c r="G36" s="73"/>
      <c r="H36" s="114">
        <f>H34+H35</f>
        <v>0</v>
      </c>
      <c r="I36" s="123"/>
      <c r="J36" s="67"/>
    </row>
    <row r="37" spans="1:10" ht="57.6" customHeight="1" x14ac:dyDescent="0.3">
      <c r="A37" s="57"/>
      <c r="B37" s="58"/>
      <c r="C37" s="58"/>
      <c r="D37" s="59"/>
      <c r="E37" s="59"/>
      <c r="F37" s="59"/>
      <c r="G37" s="60"/>
      <c r="H37" s="115"/>
      <c r="I37" s="61"/>
      <c r="J37" s="51"/>
    </row>
    <row r="38" spans="1:10" ht="57.6" customHeight="1" x14ac:dyDescent="0.3">
      <c r="A38" s="56" t="s">
        <v>20</v>
      </c>
      <c r="B38" s="15" t="s">
        <v>137</v>
      </c>
      <c r="C38" s="15" t="s">
        <v>133</v>
      </c>
      <c r="D38" s="77" t="s">
        <v>134</v>
      </c>
      <c r="E38" s="78"/>
      <c r="F38" s="78"/>
      <c r="G38" s="79"/>
      <c r="H38" s="113" t="s">
        <v>136</v>
      </c>
      <c r="I38" s="10" t="s">
        <v>151</v>
      </c>
      <c r="J38" s="51"/>
    </row>
    <row r="39" spans="1:10" ht="57.6" customHeight="1" x14ac:dyDescent="0.3">
      <c r="A39" s="54" t="s">
        <v>145</v>
      </c>
      <c r="B39" s="53">
        <v>10</v>
      </c>
      <c r="C39" s="53">
        <v>100</v>
      </c>
      <c r="D39" s="74"/>
      <c r="E39" s="75"/>
      <c r="F39" s="75"/>
      <c r="G39" s="76"/>
      <c r="H39" s="109">
        <f>(D39/B39)*C39</f>
        <v>0</v>
      </c>
      <c r="I39" s="123" t="s">
        <v>160</v>
      </c>
      <c r="J39" s="51"/>
    </row>
    <row r="40" spans="1:10" ht="57.6" customHeight="1" x14ac:dyDescent="0.3">
      <c r="A40" s="66"/>
      <c r="B40" s="65"/>
      <c r="C40" s="65"/>
      <c r="D40" s="65"/>
      <c r="E40" s="65"/>
      <c r="F40" s="73" t="s">
        <v>148</v>
      </c>
      <c r="G40" s="73"/>
      <c r="H40" s="114">
        <f>H39</f>
        <v>0</v>
      </c>
      <c r="I40" s="123"/>
      <c r="J40" s="51"/>
    </row>
    <row r="41" spans="1:10" ht="57.6" customHeight="1" x14ac:dyDescent="0.3">
      <c r="A41" s="57"/>
      <c r="B41" s="58"/>
      <c r="C41" s="58"/>
      <c r="D41" s="59"/>
      <c r="E41" s="59"/>
      <c r="F41" s="59"/>
      <c r="G41" s="60"/>
      <c r="H41" s="115"/>
      <c r="I41" s="61"/>
      <c r="J41" s="51"/>
    </row>
    <row r="42" spans="1:10" ht="57.6" customHeight="1" x14ac:dyDescent="0.3">
      <c r="A42" s="56" t="s">
        <v>20</v>
      </c>
      <c r="B42" s="15" t="s">
        <v>137</v>
      </c>
      <c r="C42" s="15" t="s">
        <v>133</v>
      </c>
      <c r="D42" s="77" t="s">
        <v>134</v>
      </c>
      <c r="E42" s="78"/>
      <c r="F42" s="78"/>
      <c r="G42" s="79"/>
      <c r="H42" s="113" t="s">
        <v>136</v>
      </c>
      <c r="I42" s="10" t="s">
        <v>151</v>
      </c>
      <c r="J42" s="51"/>
    </row>
    <row r="43" spans="1:10" ht="57.6" customHeight="1" x14ac:dyDescent="0.3">
      <c r="A43" s="54" t="s">
        <v>33</v>
      </c>
      <c r="B43" s="53">
        <v>5</v>
      </c>
      <c r="C43" s="53">
        <v>100</v>
      </c>
      <c r="D43" s="74"/>
      <c r="E43" s="75"/>
      <c r="F43" s="75"/>
      <c r="G43" s="76"/>
      <c r="H43" s="109">
        <f>(D43/B43)*C43</f>
        <v>0</v>
      </c>
      <c r="I43" s="123" t="s">
        <v>160</v>
      </c>
      <c r="J43" s="51"/>
    </row>
    <row r="44" spans="1:10" ht="57.6" customHeight="1" x14ac:dyDescent="0.3">
      <c r="A44" s="66"/>
      <c r="B44" s="65"/>
      <c r="C44" s="65"/>
      <c r="D44" s="65"/>
      <c r="E44" s="65"/>
      <c r="F44" s="71" t="s">
        <v>149</v>
      </c>
      <c r="G44" s="72"/>
      <c r="H44" s="114">
        <f>H43</f>
        <v>0</v>
      </c>
      <c r="I44" s="123"/>
      <c r="J44" s="51"/>
    </row>
    <row r="45" spans="1:10" ht="57.6" customHeight="1" x14ac:dyDescent="0.3">
      <c r="A45" s="57"/>
      <c r="B45" s="58"/>
      <c r="C45" s="58"/>
      <c r="D45" s="59"/>
      <c r="E45" s="59"/>
      <c r="F45" s="59"/>
      <c r="G45" s="60"/>
      <c r="H45" s="115"/>
      <c r="I45" s="61"/>
      <c r="J45" s="51"/>
    </row>
    <row r="46" spans="1:10" ht="57.6" customHeight="1" x14ac:dyDescent="0.3">
      <c r="A46" s="56" t="s">
        <v>20</v>
      </c>
      <c r="B46" s="15" t="s">
        <v>137</v>
      </c>
      <c r="C46" s="15" t="s">
        <v>133</v>
      </c>
      <c r="D46" s="77" t="s">
        <v>134</v>
      </c>
      <c r="E46" s="78"/>
      <c r="F46" s="78"/>
      <c r="G46" s="79"/>
      <c r="H46" s="113" t="s">
        <v>136</v>
      </c>
      <c r="I46" s="10" t="s">
        <v>151</v>
      </c>
      <c r="J46" s="51"/>
    </row>
    <row r="47" spans="1:10" ht="57.6" customHeight="1" x14ac:dyDescent="0.3">
      <c r="A47" s="54" t="s">
        <v>34</v>
      </c>
      <c r="B47" s="53">
        <v>10</v>
      </c>
      <c r="C47" s="53">
        <v>50</v>
      </c>
      <c r="D47" s="74"/>
      <c r="E47" s="75"/>
      <c r="F47" s="75"/>
      <c r="G47" s="76"/>
      <c r="H47" s="109">
        <f>(D47/B47)*C47</f>
        <v>0</v>
      </c>
      <c r="I47" s="123" t="s">
        <v>160</v>
      </c>
      <c r="J47" s="51"/>
    </row>
    <row r="48" spans="1:10" ht="57.6" customHeight="1" x14ac:dyDescent="0.3">
      <c r="A48" s="66"/>
      <c r="B48" s="65"/>
      <c r="C48" s="65"/>
      <c r="D48" s="65"/>
      <c r="E48" s="65"/>
      <c r="F48" s="71" t="s">
        <v>150</v>
      </c>
      <c r="G48" s="72"/>
      <c r="H48" s="114">
        <f>H47</f>
        <v>0</v>
      </c>
      <c r="I48" s="123"/>
    </row>
    <row r="49" spans="1:11" x14ac:dyDescent="0.3">
      <c r="A49" s="57"/>
      <c r="B49" s="58"/>
      <c r="C49" s="58"/>
      <c r="D49" s="59"/>
      <c r="E49" s="59"/>
      <c r="F49" s="59"/>
      <c r="G49" s="60"/>
      <c r="H49" s="115"/>
      <c r="I49" s="61"/>
    </row>
    <row r="50" spans="1:11" ht="28.8" x14ac:dyDescent="0.3">
      <c r="A50" s="62" t="s">
        <v>21</v>
      </c>
      <c r="B50" s="86"/>
      <c r="C50" s="86"/>
      <c r="D50" s="86"/>
      <c r="E50" s="86"/>
      <c r="F50" s="86"/>
      <c r="G50" s="86"/>
      <c r="H50" s="116" t="e" vm="2">
        <f>H15+H20+H26+H31+H36+H40+H44+H48</f>
        <v>#VALUE!</v>
      </c>
    </row>
    <row r="51" spans="1:11" ht="28.8" x14ac:dyDescent="0.3">
      <c r="A51" s="63" t="s">
        <v>22</v>
      </c>
      <c r="B51" s="87"/>
      <c r="C51" s="87"/>
      <c r="D51" s="87"/>
      <c r="E51" s="87"/>
      <c r="F51" s="87"/>
      <c r="G51" s="87"/>
      <c r="H51" s="116" t="e" vm="2">
        <f>H50*1.19</f>
        <v>#VALUE!</v>
      </c>
    </row>
    <row r="52" spans="1:11" ht="28.8" x14ac:dyDescent="0.3">
      <c r="A52" s="63" t="s">
        <v>25</v>
      </c>
      <c r="B52" s="88"/>
      <c r="C52" s="89"/>
      <c r="D52" s="89"/>
      <c r="E52" s="89"/>
      <c r="F52" s="89"/>
      <c r="G52" s="90"/>
      <c r="H52" s="116" t="e" vm="2">
        <f>H51*2</f>
        <v>#VALUE!</v>
      </c>
    </row>
    <row r="53" spans="1:11" x14ac:dyDescent="0.3">
      <c r="A53" s="11"/>
      <c r="B53" s="11"/>
      <c r="C53" s="11"/>
      <c r="D53" s="11"/>
      <c r="E53" s="11"/>
      <c r="F53" s="11"/>
      <c r="G53" s="12"/>
      <c r="H53" s="117"/>
      <c r="I53" s="13"/>
    </row>
    <row r="54" spans="1:11" x14ac:dyDescent="0.3">
      <c r="A54" s="94" t="s">
        <v>155</v>
      </c>
      <c r="B54" s="94"/>
      <c r="C54" s="94"/>
      <c r="D54" s="94"/>
      <c r="E54" s="94"/>
      <c r="F54" s="94"/>
      <c r="G54" s="94"/>
      <c r="H54" s="94"/>
      <c r="I54" s="50"/>
      <c r="J54" s="2"/>
      <c r="K54" s="2"/>
    </row>
    <row r="55" spans="1:11" x14ac:dyDescent="0.3">
      <c r="A55" s="70" t="s">
        <v>26</v>
      </c>
      <c r="B55" s="70"/>
      <c r="C55" s="70"/>
      <c r="D55" s="14"/>
      <c r="E55" s="14"/>
      <c r="F55" s="14"/>
      <c r="G55" s="14"/>
      <c r="H55" s="118"/>
      <c r="I55" s="14"/>
      <c r="J55" s="14"/>
      <c r="K55" s="14"/>
    </row>
    <row r="63" spans="1:11" x14ac:dyDescent="0.3">
      <c r="B63" s="1"/>
      <c r="C63" s="48"/>
      <c r="D63" s="16"/>
      <c r="E63" s="22"/>
      <c r="F63" s="48"/>
      <c r="G63" s="1"/>
      <c r="J63" s="1"/>
      <c r="K63" s="1"/>
    </row>
    <row r="64" spans="1:11" x14ac:dyDescent="0.3">
      <c r="A64" s="47"/>
      <c r="B64" s="3"/>
      <c r="C64" s="3"/>
      <c r="D64" s="3"/>
      <c r="E64" s="3"/>
      <c r="F64" s="3"/>
      <c r="G64" s="3"/>
      <c r="H64" s="119"/>
      <c r="I64" s="3"/>
      <c r="J64" s="84"/>
      <c r="K64" s="84"/>
    </row>
    <row r="65" spans="1:9" x14ac:dyDescent="0.3">
      <c r="A65" s="47"/>
      <c r="B65" s="3"/>
      <c r="C65" s="3"/>
      <c r="D65" s="3"/>
      <c r="E65" s="3"/>
      <c r="F65" s="3"/>
      <c r="H65" s="119"/>
      <c r="I65" s="3"/>
    </row>
    <row r="66" spans="1:9" x14ac:dyDescent="0.3">
      <c r="G66" s="3"/>
    </row>
  </sheetData>
  <sheetProtection algorithmName="SHA-512" hashValue="KwTYigWTUIJXdj9xyf81+/UbHlmqo/tMCB5WRXkrXm0Nb2VmTmAy2Nl9D9PabsZVNsb34EvPx3HeydGgOZUo8g==" saltValue="hbfkdcOHjwrY+G3y+gmOFg==" spinCount="100000" sheet="1" objects="1" scenarios="1"/>
  <protectedRanges>
    <protectedRange sqref="B5 B6 B7 B8 B9 D12 E12 D13 E13 D14 E14 D18 E18 D19 E19 D23 E23 D24 E24 D25 E25 D29 D30 D34 E34 D35 E35 D39 D43 D47" name="Bereich1"/>
  </protectedRanges>
  <mergeCells count="45">
    <mergeCell ref="J64:K64"/>
    <mergeCell ref="A1:H1"/>
    <mergeCell ref="A3:G3"/>
    <mergeCell ref="B50:G50"/>
    <mergeCell ref="B51:G51"/>
    <mergeCell ref="B52:G52"/>
    <mergeCell ref="B5:H5"/>
    <mergeCell ref="B6:H6"/>
    <mergeCell ref="B7:H7"/>
    <mergeCell ref="B8:H8"/>
    <mergeCell ref="B9:H9"/>
    <mergeCell ref="A54:H54"/>
    <mergeCell ref="J34:J35"/>
    <mergeCell ref="J12:J14"/>
    <mergeCell ref="J18:J19"/>
    <mergeCell ref="J23:J25"/>
    <mergeCell ref="F31:G31"/>
    <mergeCell ref="A16:H16"/>
    <mergeCell ref="A21:H21"/>
    <mergeCell ref="D46:G46"/>
    <mergeCell ref="D28:G28"/>
    <mergeCell ref="I29:I31"/>
    <mergeCell ref="J29:J30"/>
    <mergeCell ref="D29:G29"/>
    <mergeCell ref="D30:G30"/>
    <mergeCell ref="D39:G39"/>
    <mergeCell ref="D43:G43"/>
    <mergeCell ref="D38:G38"/>
    <mergeCell ref="D42:G42"/>
    <mergeCell ref="A55:C55"/>
    <mergeCell ref="I18:I20"/>
    <mergeCell ref="I12:I15"/>
    <mergeCell ref="I23:I26"/>
    <mergeCell ref="F44:G44"/>
    <mergeCell ref="F48:G48"/>
    <mergeCell ref="I34:I36"/>
    <mergeCell ref="I39:I40"/>
    <mergeCell ref="I43:I44"/>
    <mergeCell ref="I47:I48"/>
    <mergeCell ref="F40:G40"/>
    <mergeCell ref="F15:G15"/>
    <mergeCell ref="F20:G20"/>
    <mergeCell ref="F26:G26"/>
    <mergeCell ref="F36:G36"/>
    <mergeCell ref="D47:G47"/>
  </mergeCells>
  <pageMargins left="0.7" right="0.7" top="0.78740157499999996" bottom="0.78740157499999996" header="0.3" footer="0.3"/>
  <pageSetup paperSize="9" scale="43" orientation="portrait" r:id="rId1"/>
  <ignoredErrors>
    <ignoredError sqref="F13:F14 F18:F19 F23:F25 F34:F35"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B27"/>
  <sheetViews>
    <sheetView topLeftCell="A14" zoomScaleNormal="100" workbookViewId="0">
      <selection activeCell="B30" sqref="B30"/>
    </sheetView>
  </sheetViews>
  <sheetFormatPr baseColWidth="10" defaultRowHeight="14.4" x14ac:dyDescent="0.3"/>
  <cols>
    <col min="1" max="1" width="36.5546875" bestFit="1" customWidth="1"/>
    <col min="2" max="2" width="72" customWidth="1"/>
  </cols>
  <sheetData>
    <row r="1" spans="1:2" ht="46.5" customHeight="1" x14ac:dyDescent="0.3">
      <c r="A1" s="70" t="str">
        <f>Vorbemerkungen!A1</f>
        <v>Anlage 3 zum Anschreiben an Bewerber/Bieter mit Aufforderung zur Abgabe eines Angebotes in dem offenen Verfahren
über Reinigungschemie</v>
      </c>
      <c r="B1" s="70"/>
    </row>
    <row r="3" spans="1:2" x14ac:dyDescent="0.3">
      <c r="A3" t="s">
        <v>14</v>
      </c>
    </row>
    <row r="6" spans="1:2" x14ac:dyDescent="0.3">
      <c r="A6" s="101" t="s">
        <v>28</v>
      </c>
      <c r="B6" s="102"/>
    </row>
    <row r="7" spans="1:2" x14ac:dyDescent="0.3">
      <c r="A7" s="4" t="s">
        <v>7</v>
      </c>
      <c r="B7" s="4" t="s">
        <v>8</v>
      </c>
    </row>
    <row r="8" spans="1:2" x14ac:dyDescent="0.3">
      <c r="A8" s="28" t="s">
        <v>0</v>
      </c>
      <c r="B8" s="31" t="s">
        <v>29</v>
      </c>
    </row>
    <row r="9" spans="1:2" x14ac:dyDescent="0.3">
      <c r="A9" s="28" t="s">
        <v>1</v>
      </c>
      <c r="B9" s="25" t="s">
        <v>30</v>
      </c>
    </row>
    <row r="10" spans="1:2" x14ac:dyDescent="0.3">
      <c r="A10" s="28" t="s">
        <v>2</v>
      </c>
      <c r="B10" s="25" t="s">
        <v>70</v>
      </c>
    </row>
    <row r="11" spans="1:2" x14ac:dyDescent="0.3">
      <c r="A11" s="28" t="s">
        <v>3</v>
      </c>
      <c r="B11" s="25" t="s">
        <v>36</v>
      </c>
    </row>
    <row r="12" spans="1:2" x14ac:dyDescent="0.3">
      <c r="A12" s="28" t="s">
        <v>4</v>
      </c>
      <c r="B12" s="25" t="s">
        <v>9</v>
      </c>
    </row>
    <row r="13" spans="1:2" x14ac:dyDescent="0.3">
      <c r="A13" s="29" t="s">
        <v>5</v>
      </c>
      <c r="B13" s="40" t="s">
        <v>79</v>
      </c>
    </row>
    <row r="14" spans="1:2" ht="28.8" x14ac:dyDescent="0.3">
      <c r="A14" s="28" t="s">
        <v>6</v>
      </c>
      <c r="B14" s="27" t="s">
        <v>76</v>
      </c>
    </row>
    <row r="15" spans="1:2" x14ac:dyDescent="0.3">
      <c r="A15" s="103" t="s">
        <v>10</v>
      </c>
      <c r="B15" s="26" t="s">
        <v>27</v>
      </c>
    </row>
    <row r="16" spans="1:2" x14ac:dyDescent="0.3">
      <c r="A16" s="103"/>
      <c r="B16" s="26" t="s">
        <v>77</v>
      </c>
    </row>
    <row r="17" spans="1:2" x14ac:dyDescent="0.3">
      <c r="A17" s="96" t="s">
        <v>11</v>
      </c>
      <c r="B17" s="26" t="s">
        <v>75</v>
      </c>
    </row>
    <row r="18" spans="1:2" x14ac:dyDescent="0.3">
      <c r="A18" s="98"/>
      <c r="B18" s="26" t="s">
        <v>74</v>
      </c>
    </row>
    <row r="19" spans="1:2" x14ac:dyDescent="0.3">
      <c r="A19" s="96" t="s">
        <v>12</v>
      </c>
      <c r="B19" s="26" t="s">
        <v>81</v>
      </c>
    </row>
    <row r="20" spans="1:2" x14ac:dyDescent="0.3">
      <c r="A20" s="97"/>
      <c r="B20" s="26" t="s">
        <v>82</v>
      </c>
    </row>
    <row r="21" spans="1:2" x14ac:dyDescent="0.3">
      <c r="A21" s="97"/>
      <c r="B21" s="26" t="s">
        <v>83</v>
      </c>
    </row>
    <row r="22" spans="1:2" x14ac:dyDescent="0.3">
      <c r="A22" s="98"/>
      <c r="B22" s="26" t="s">
        <v>84</v>
      </c>
    </row>
    <row r="23" spans="1:2" x14ac:dyDescent="0.3">
      <c r="A23" s="99" t="s">
        <v>48</v>
      </c>
      <c r="B23" s="36" t="s">
        <v>78</v>
      </c>
    </row>
    <row r="24" spans="1:2" x14ac:dyDescent="0.3">
      <c r="A24" s="100"/>
      <c r="B24" s="36" t="s">
        <v>80</v>
      </c>
    </row>
    <row r="25" spans="1:2" x14ac:dyDescent="0.3">
      <c r="A25" s="100"/>
      <c r="B25" s="26" t="s">
        <v>62</v>
      </c>
    </row>
    <row r="26" spans="1:2" x14ac:dyDescent="0.3">
      <c r="A26" s="100"/>
      <c r="B26" s="26" t="s">
        <v>85</v>
      </c>
    </row>
    <row r="27" spans="1:2" x14ac:dyDescent="0.3">
      <c r="A27" s="100"/>
      <c r="B27" s="26" t="s">
        <v>130</v>
      </c>
    </row>
  </sheetData>
  <sheetProtection algorithmName="SHA-512" hashValue="4z5/OACpzvIFdav24qgIWjedBYLVFOnm9wVeO9urFv4yI1sp/GVZF7PEM6ZfjyFdbgxshyEse7nlrXlgX5+nnA==" saltValue="P28abW13ksOhCLgDHmtXXw==" spinCount="100000" sheet="1" objects="1" scenarios="1"/>
  <mergeCells count="6">
    <mergeCell ref="A19:A22"/>
    <mergeCell ref="A23:A27"/>
    <mergeCell ref="A1:B1"/>
    <mergeCell ref="A6:B6"/>
    <mergeCell ref="A15:A16"/>
    <mergeCell ref="A17:A18"/>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3957C-0934-4BF4-9F98-C681C4A01D1D}">
  <sheetPr>
    <tabColor rgb="FF92D050"/>
  </sheetPr>
  <dimension ref="A1:B23"/>
  <sheetViews>
    <sheetView zoomScaleNormal="100" workbookViewId="0">
      <selection activeCell="D11" sqref="D11"/>
    </sheetView>
  </sheetViews>
  <sheetFormatPr baseColWidth="10" defaultRowHeight="14.4" x14ac:dyDescent="0.3"/>
  <cols>
    <col min="1" max="1" width="36.5546875" bestFit="1" customWidth="1"/>
    <col min="2" max="2" width="83.88671875" customWidth="1"/>
  </cols>
  <sheetData>
    <row r="1" spans="1:2" ht="33" customHeight="1" x14ac:dyDescent="0.3">
      <c r="A1" s="70" t="str">
        <f>Vorbemerkungen!A1</f>
        <v>Anlage 3 zum Anschreiben an Bewerber/Bieter mit Aufforderung zur Abgabe eines Angebotes in dem offenen Verfahren
über Reinigungschemie</v>
      </c>
      <c r="B1" s="70"/>
    </row>
    <row r="3" spans="1:2" x14ac:dyDescent="0.3">
      <c r="A3" t="s">
        <v>14</v>
      </c>
    </row>
    <row r="6" spans="1:2" x14ac:dyDescent="0.3">
      <c r="A6" s="101" t="s">
        <v>126</v>
      </c>
      <c r="B6" s="102"/>
    </row>
    <row r="7" spans="1:2" x14ac:dyDescent="0.3">
      <c r="A7" s="4" t="s">
        <v>7</v>
      </c>
      <c r="B7" s="4" t="s">
        <v>8</v>
      </c>
    </row>
    <row r="8" spans="1:2" x14ac:dyDescent="0.3">
      <c r="A8" s="28" t="s">
        <v>0</v>
      </c>
      <c r="B8" s="31" t="s">
        <v>116</v>
      </c>
    </row>
    <row r="9" spans="1:2" x14ac:dyDescent="0.3">
      <c r="A9" s="28" t="s">
        <v>1</v>
      </c>
      <c r="B9" s="25" t="s">
        <v>115</v>
      </c>
    </row>
    <row r="10" spans="1:2" x14ac:dyDescent="0.3">
      <c r="A10" s="28" t="s">
        <v>2</v>
      </c>
      <c r="B10" s="25" t="s">
        <v>123</v>
      </c>
    </row>
    <row r="11" spans="1:2" x14ac:dyDescent="0.3">
      <c r="A11" s="28" t="s">
        <v>3</v>
      </c>
      <c r="B11" s="25" t="s">
        <v>36</v>
      </c>
    </row>
    <row r="12" spans="1:2" x14ac:dyDescent="0.3">
      <c r="A12" s="28" t="s">
        <v>4</v>
      </c>
      <c r="B12" s="25" t="s">
        <v>124</v>
      </c>
    </row>
    <row r="13" spans="1:2" x14ac:dyDescent="0.3">
      <c r="A13" s="29" t="s">
        <v>5</v>
      </c>
      <c r="B13" s="40" t="s">
        <v>117</v>
      </c>
    </row>
    <row r="14" spans="1:2" x14ac:dyDescent="0.3">
      <c r="A14" s="96" t="s">
        <v>6</v>
      </c>
      <c r="B14" s="27" t="s">
        <v>118</v>
      </c>
    </row>
    <row r="15" spans="1:2" x14ac:dyDescent="0.3">
      <c r="A15" s="98"/>
      <c r="B15" s="26" t="s">
        <v>119</v>
      </c>
    </row>
    <row r="16" spans="1:2" x14ac:dyDescent="0.3">
      <c r="A16" s="42" t="s">
        <v>10</v>
      </c>
      <c r="B16" s="26" t="s">
        <v>111</v>
      </c>
    </row>
    <row r="17" spans="1:2" x14ac:dyDescent="0.3">
      <c r="A17" s="96" t="s">
        <v>112</v>
      </c>
      <c r="B17" s="26" t="s">
        <v>113</v>
      </c>
    </row>
    <row r="18" spans="1:2" x14ac:dyDescent="0.3">
      <c r="A18" s="98"/>
      <c r="B18" s="26" t="s">
        <v>114</v>
      </c>
    </row>
    <row r="19" spans="1:2" x14ac:dyDescent="0.3">
      <c r="A19" s="104" t="s">
        <v>48</v>
      </c>
      <c r="B19" s="36" t="s">
        <v>120</v>
      </c>
    </row>
    <row r="20" spans="1:2" x14ac:dyDescent="0.3">
      <c r="A20" s="105"/>
      <c r="B20" s="36" t="s">
        <v>121</v>
      </c>
    </row>
    <row r="21" spans="1:2" x14ac:dyDescent="0.3">
      <c r="A21" s="105"/>
      <c r="B21" s="43" t="s">
        <v>122</v>
      </c>
    </row>
    <row r="22" spans="1:2" x14ac:dyDescent="0.3">
      <c r="A22" s="105"/>
      <c r="B22" s="26" t="s">
        <v>125</v>
      </c>
    </row>
    <row r="23" spans="1:2" x14ac:dyDescent="0.3">
      <c r="A23" s="105"/>
      <c r="B23" s="36" t="s">
        <v>127</v>
      </c>
    </row>
  </sheetData>
  <sheetProtection algorithmName="SHA-512" hashValue="KNH/rAKYURMh9ozsGHqCQaAftzPrg/gUEp00iCY7n6c9vXyFkfuz+9RYBSIcwehDVlAc+a8Il06RLOQP1BCppQ==" saltValue="PEe6gFmE7riLnyPHU2+TXQ==" spinCount="100000" sheet="1" objects="1" scenarios="1"/>
  <mergeCells count="5">
    <mergeCell ref="A19:A23"/>
    <mergeCell ref="A1:B1"/>
    <mergeCell ref="A6:B6"/>
    <mergeCell ref="A17:A18"/>
    <mergeCell ref="A14:A15"/>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4D760-9231-4B8C-AB91-9694A4DA01A6}">
  <sheetPr>
    <tabColor rgb="FF92D050"/>
  </sheetPr>
  <dimension ref="A1:B21"/>
  <sheetViews>
    <sheetView workbookViewId="0">
      <selection activeCell="B9" sqref="B9"/>
    </sheetView>
  </sheetViews>
  <sheetFormatPr baseColWidth="10" defaultRowHeight="14.4" x14ac:dyDescent="0.3"/>
  <cols>
    <col min="1" max="1" width="36.5546875" customWidth="1"/>
    <col min="2" max="2" width="75.44140625" customWidth="1"/>
  </cols>
  <sheetData>
    <row r="1" spans="1:2" ht="48" customHeight="1" x14ac:dyDescent="0.3">
      <c r="A1" s="70" t="str">
        <f>Vorbemerkungen!A1</f>
        <v>Anlage 3 zum Anschreiben an Bewerber/Bieter mit Aufforderung zur Abgabe eines Angebotes in dem offenen Verfahren
über Reinigungschemie</v>
      </c>
      <c r="B1" s="70"/>
    </row>
    <row r="3" spans="1:2" x14ac:dyDescent="0.3">
      <c r="A3" t="s">
        <v>14</v>
      </c>
    </row>
    <row r="6" spans="1:2" x14ac:dyDescent="0.3">
      <c r="A6" s="101" t="s">
        <v>106</v>
      </c>
      <c r="B6" s="102"/>
    </row>
    <row r="7" spans="1:2" x14ac:dyDescent="0.3">
      <c r="A7" s="4" t="s">
        <v>7</v>
      </c>
      <c r="B7" s="4" t="s">
        <v>8</v>
      </c>
    </row>
    <row r="8" spans="1:2" x14ac:dyDescent="0.3">
      <c r="A8" s="28" t="s">
        <v>0</v>
      </c>
      <c r="B8" s="31" t="s">
        <v>131</v>
      </c>
    </row>
    <row r="9" spans="1:2" x14ac:dyDescent="0.3">
      <c r="A9" s="28" t="s">
        <v>1</v>
      </c>
      <c r="B9" s="31" t="s">
        <v>35</v>
      </c>
    </row>
    <row r="10" spans="1:2" x14ac:dyDescent="0.3">
      <c r="A10" s="28" t="s">
        <v>13</v>
      </c>
      <c r="B10" s="31" t="s">
        <v>72</v>
      </c>
    </row>
    <row r="11" spans="1:2" x14ac:dyDescent="0.3">
      <c r="A11" s="103" t="s">
        <v>6</v>
      </c>
      <c r="B11" s="31" t="s">
        <v>37</v>
      </c>
    </row>
    <row r="12" spans="1:2" x14ac:dyDescent="0.3">
      <c r="A12" s="103"/>
      <c r="B12" s="31" t="s">
        <v>38</v>
      </c>
    </row>
    <row r="13" spans="1:2" x14ac:dyDescent="0.3">
      <c r="A13" s="103"/>
      <c r="B13" s="31" t="s">
        <v>40</v>
      </c>
    </row>
    <row r="14" spans="1:2" x14ac:dyDescent="0.3">
      <c r="A14" s="106" t="s">
        <v>48</v>
      </c>
      <c r="B14" s="32" t="s">
        <v>67</v>
      </c>
    </row>
    <row r="15" spans="1:2" x14ac:dyDescent="0.3">
      <c r="A15" s="106"/>
      <c r="B15" s="33" t="s">
        <v>42</v>
      </c>
    </row>
    <row r="16" spans="1:2" x14ac:dyDescent="0.3">
      <c r="A16" s="106"/>
      <c r="B16" s="33" t="s">
        <v>68</v>
      </c>
    </row>
    <row r="17" spans="1:2" x14ac:dyDescent="0.3">
      <c r="A17" s="106"/>
      <c r="B17" s="36" t="s">
        <v>56</v>
      </c>
    </row>
    <row r="18" spans="1:2" x14ac:dyDescent="0.3">
      <c r="A18" s="106"/>
      <c r="B18" s="36" t="s">
        <v>69</v>
      </c>
    </row>
    <row r="19" spans="1:2" x14ac:dyDescent="0.3">
      <c r="A19" s="106"/>
      <c r="B19" s="36" t="s">
        <v>107</v>
      </c>
    </row>
    <row r="20" spans="1:2" s="41" customFormat="1" x14ac:dyDescent="0.3">
      <c r="A20" s="106"/>
      <c r="B20" s="44" t="s">
        <v>110</v>
      </c>
    </row>
    <row r="21" spans="1:2" x14ac:dyDescent="0.3">
      <c r="A21" s="106"/>
      <c r="B21" s="36" t="s">
        <v>73</v>
      </c>
    </row>
  </sheetData>
  <sheetProtection algorithmName="SHA-512" hashValue="WI8S0InDLsHuB/kYt2rfXSSnsFC2sfm5/derqbU93UUTPisuTJAOjYg3s24ModiWfpV78nj2qoRpRNqrN2x5Qw==" saltValue="BJpOIYqMF3nUpKXUOHYGlg==" spinCount="100000" sheet="1" objects="1" scenarios="1"/>
  <mergeCells count="4">
    <mergeCell ref="A1:B1"/>
    <mergeCell ref="A6:B6"/>
    <mergeCell ref="A11:A13"/>
    <mergeCell ref="A14:A21"/>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623AB-0049-4451-B2BB-42E7D7D18739}">
  <sheetPr>
    <tabColor rgb="FF92D050"/>
  </sheetPr>
  <dimension ref="A1:B17"/>
  <sheetViews>
    <sheetView workbookViewId="0">
      <selection activeCell="B9" sqref="B9"/>
    </sheetView>
  </sheetViews>
  <sheetFormatPr baseColWidth="10" defaultRowHeight="14.4" x14ac:dyDescent="0.3"/>
  <cols>
    <col min="1" max="1" width="45.88671875" customWidth="1"/>
    <col min="2" max="2" width="80.109375" customWidth="1"/>
    <col min="6" max="6" width="37" customWidth="1"/>
    <col min="7" max="7" width="35.5546875" customWidth="1"/>
  </cols>
  <sheetData>
    <row r="1" spans="1:2" ht="30.75" customHeight="1" x14ac:dyDescent="0.3">
      <c r="A1" s="70" t="str">
        <f>Vorbemerkungen!A1</f>
        <v>Anlage 3 zum Anschreiben an Bewerber/Bieter mit Aufforderung zur Abgabe eines Angebotes in dem offenen Verfahren
über Reinigungschemie</v>
      </c>
      <c r="B1" s="70"/>
    </row>
    <row r="3" spans="1:2" x14ac:dyDescent="0.3">
      <c r="A3" t="s">
        <v>14</v>
      </c>
    </row>
    <row r="6" spans="1:2" x14ac:dyDescent="0.3">
      <c r="A6" s="101" t="s">
        <v>31</v>
      </c>
      <c r="B6" s="102"/>
    </row>
    <row r="7" spans="1:2" x14ac:dyDescent="0.3">
      <c r="A7" s="4" t="s">
        <v>7</v>
      </c>
      <c r="B7" s="4" t="s">
        <v>8</v>
      </c>
    </row>
    <row r="8" spans="1:2" x14ac:dyDescent="0.3">
      <c r="A8" s="28" t="s">
        <v>0</v>
      </c>
      <c r="B8" s="31" t="s">
        <v>60</v>
      </c>
    </row>
    <row r="9" spans="1:2" x14ac:dyDescent="0.3">
      <c r="A9" s="28" t="s">
        <v>57</v>
      </c>
      <c r="B9" s="38" t="s">
        <v>54</v>
      </c>
    </row>
    <row r="10" spans="1:2" x14ac:dyDescent="0.3">
      <c r="A10" s="96" t="s">
        <v>6</v>
      </c>
      <c r="B10" s="31" t="s">
        <v>51</v>
      </c>
    </row>
    <row r="11" spans="1:2" x14ac:dyDescent="0.3">
      <c r="A11" s="97"/>
      <c r="B11" s="31" t="s">
        <v>52</v>
      </c>
    </row>
    <row r="12" spans="1:2" x14ac:dyDescent="0.3">
      <c r="A12" s="98"/>
      <c r="B12" s="31" t="s">
        <v>53</v>
      </c>
    </row>
    <row r="13" spans="1:2" x14ac:dyDescent="0.3">
      <c r="A13" s="107" t="s">
        <v>48</v>
      </c>
      <c r="B13" s="13" t="s">
        <v>55</v>
      </c>
    </row>
    <row r="14" spans="1:2" x14ac:dyDescent="0.3">
      <c r="A14" s="108"/>
      <c r="B14" s="33" t="s">
        <v>56</v>
      </c>
    </row>
    <row r="15" spans="1:2" x14ac:dyDescent="0.3">
      <c r="A15" s="108"/>
      <c r="B15" s="33" t="s">
        <v>58</v>
      </c>
    </row>
    <row r="16" spans="1:2" x14ac:dyDescent="0.3">
      <c r="A16" s="108"/>
      <c r="B16" s="31" t="s">
        <v>59</v>
      </c>
    </row>
    <row r="17" spans="1:2" x14ac:dyDescent="0.3">
      <c r="A17" s="108"/>
      <c r="B17" s="31" t="s">
        <v>105</v>
      </c>
    </row>
  </sheetData>
  <sheetProtection algorithmName="SHA-512" hashValue="mKUu6aVygoN+5/SiosUcod5pPpyx5KNMnrEepbEVhgceA+UDX/tQFdSxW/kt6dRNrMMPfPCHwK9D+sC7E9owwg==" saltValue="YAYRk2SQNrU8s+UtXFhhkw==" spinCount="100000" sheet="1" objects="1" scenarios="1"/>
  <mergeCells count="4">
    <mergeCell ref="A6:B6"/>
    <mergeCell ref="A1:B1"/>
    <mergeCell ref="A10:A12"/>
    <mergeCell ref="A13:A17"/>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B22"/>
  <sheetViews>
    <sheetView workbookViewId="0">
      <selection activeCell="B9" sqref="B9"/>
    </sheetView>
  </sheetViews>
  <sheetFormatPr baseColWidth="10" defaultRowHeight="14.4" x14ac:dyDescent="0.3"/>
  <cols>
    <col min="1" max="1" width="36.5546875" bestFit="1" customWidth="1"/>
    <col min="2" max="2" width="76.5546875" customWidth="1"/>
  </cols>
  <sheetData>
    <row r="1" spans="1:2" ht="33" customHeight="1" x14ac:dyDescent="0.3">
      <c r="A1" s="70" t="str">
        <f>Vorbemerkungen!A1</f>
        <v>Anlage 3 zum Anschreiben an Bewerber/Bieter mit Aufforderung zur Abgabe eines Angebotes in dem offenen Verfahren
über Reinigungschemie</v>
      </c>
      <c r="B1" s="70"/>
    </row>
    <row r="3" spans="1:2" x14ac:dyDescent="0.3">
      <c r="A3" t="s">
        <v>14</v>
      </c>
    </row>
    <row r="6" spans="1:2" x14ac:dyDescent="0.3">
      <c r="A6" s="101" t="s">
        <v>94</v>
      </c>
      <c r="B6" s="102"/>
    </row>
    <row r="7" spans="1:2" x14ac:dyDescent="0.3">
      <c r="A7" s="4" t="s">
        <v>7</v>
      </c>
      <c r="B7" s="4" t="s">
        <v>8</v>
      </c>
    </row>
    <row r="8" spans="1:2" x14ac:dyDescent="0.3">
      <c r="A8" s="28" t="s">
        <v>0</v>
      </c>
      <c r="B8" s="31" t="s">
        <v>60</v>
      </c>
    </row>
    <row r="9" spans="1:2" x14ac:dyDescent="0.3">
      <c r="A9" s="28" t="s">
        <v>1</v>
      </c>
      <c r="B9" s="31" t="s">
        <v>41</v>
      </c>
    </row>
    <row r="10" spans="1:2" x14ac:dyDescent="0.3">
      <c r="A10" s="28" t="s">
        <v>13</v>
      </c>
      <c r="B10" s="31" t="s">
        <v>71</v>
      </c>
    </row>
    <row r="11" spans="1:2" x14ac:dyDescent="0.3">
      <c r="A11" s="28" t="s">
        <v>3</v>
      </c>
      <c r="B11" s="31" t="s">
        <v>39</v>
      </c>
    </row>
    <row r="12" spans="1:2" x14ac:dyDescent="0.3">
      <c r="A12" s="96" t="s">
        <v>6</v>
      </c>
      <c r="B12" s="35" t="s">
        <v>47</v>
      </c>
    </row>
    <row r="13" spans="1:2" ht="14.4" customHeight="1" x14ac:dyDescent="0.3">
      <c r="A13" s="98"/>
      <c r="B13" s="35" t="s">
        <v>40</v>
      </c>
    </row>
    <row r="14" spans="1:2" x14ac:dyDescent="0.3">
      <c r="A14" s="103" t="s">
        <v>48</v>
      </c>
      <c r="B14" s="31" t="s">
        <v>108</v>
      </c>
    </row>
    <row r="15" spans="1:2" x14ac:dyDescent="0.3">
      <c r="A15" s="103"/>
      <c r="B15" s="31" t="s">
        <v>42</v>
      </c>
    </row>
    <row r="16" spans="1:2" x14ac:dyDescent="0.3">
      <c r="A16" s="103"/>
      <c r="B16" s="31" t="s">
        <v>43</v>
      </c>
    </row>
    <row r="17" spans="1:2" x14ac:dyDescent="0.3">
      <c r="A17" s="103"/>
      <c r="B17" s="36" t="s">
        <v>44</v>
      </c>
    </row>
    <row r="18" spans="1:2" ht="14.4" customHeight="1" x14ac:dyDescent="0.3">
      <c r="A18" s="103"/>
      <c r="B18" s="35" t="s">
        <v>45</v>
      </c>
    </row>
    <row r="19" spans="1:2" x14ac:dyDescent="0.3">
      <c r="A19" s="103"/>
      <c r="B19" s="31" t="s">
        <v>49</v>
      </c>
    </row>
    <row r="20" spans="1:2" x14ac:dyDescent="0.3">
      <c r="A20" s="103"/>
      <c r="B20" s="33" t="s">
        <v>46</v>
      </c>
    </row>
    <row r="21" spans="1:2" x14ac:dyDescent="0.3">
      <c r="A21" s="103"/>
      <c r="B21" s="33" t="s">
        <v>50</v>
      </c>
    </row>
    <row r="22" spans="1:2" x14ac:dyDescent="0.3">
      <c r="A22" s="37"/>
      <c r="B22" s="33" t="s">
        <v>109</v>
      </c>
    </row>
  </sheetData>
  <sheetProtection algorithmName="SHA-512" hashValue="CTqGZeS89Dh0Gj+PVCZu9MpBBGn4xsLNfeQip23a1SJ/qfnKE565fUB7LnGpyEEBDDMeCmey0a189sQQPPwxtw==" saltValue="GNCnx+1dgS4td9cu4DJPQA==" spinCount="100000" sheet="1" objects="1" scenarios="1"/>
  <mergeCells count="4">
    <mergeCell ref="A6:B6"/>
    <mergeCell ref="A14:A21"/>
    <mergeCell ref="A1:B1"/>
    <mergeCell ref="A12:A13"/>
  </mergeCells>
  <phoneticPr fontId="10" type="noConversion"/>
  <pageMargins left="0.7" right="0.7" top="0.78740157499999996" bottom="0.78740157499999996" header="0.3" footer="0.3"/>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A93CF-A111-431C-990E-AFB540C44D23}">
  <sheetPr>
    <tabColor rgb="FF92D050"/>
  </sheetPr>
  <dimension ref="A1:B18"/>
  <sheetViews>
    <sheetView workbookViewId="0">
      <selection sqref="A1:B1"/>
    </sheetView>
  </sheetViews>
  <sheetFormatPr baseColWidth="10" defaultRowHeight="14.4" x14ac:dyDescent="0.3"/>
  <cols>
    <col min="1" max="1" width="39.109375" customWidth="1"/>
    <col min="2" max="2" width="86.88671875" customWidth="1"/>
    <col min="6" max="6" width="35.109375" customWidth="1"/>
    <col min="7" max="7" width="28.109375" customWidth="1"/>
  </cols>
  <sheetData>
    <row r="1" spans="1:2" ht="33" customHeight="1" x14ac:dyDescent="0.3">
      <c r="A1" s="70" t="str">
        <f>Vorbemerkungen!A1</f>
        <v>Anlage 3 zum Anschreiben an Bewerber/Bieter mit Aufforderung zur Abgabe eines Angebotes in dem offenen Verfahren
über Reinigungschemie</v>
      </c>
      <c r="B1" s="70"/>
    </row>
    <row r="3" spans="1:2" x14ac:dyDescent="0.3">
      <c r="A3" t="s">
        <v>14</v>
      </c>
    </row>
    <row r="6" spans="1:2" x14ac:dyDescent="0.3">
      <c r="A6" s="101" t="s">
        <v>32</v>
      </c>
      <c r="B6" s="102"/>
    </row>
    <row r="7" spans="1:2" x14ac:dyDescent="0.3">
      <c r="A7" s="4" t="s">
        <v>7</v>
      </c>
      <c r="B7" s="4" t="s">
        <v>8</v>
      </c>
    </row>
    <row r="8" spans="1:2" x14ac:dyDescent="0.3">
      <c r="A8" s="28" t="s">
        <v>0</v>
      </c>
      <c r="B8" s="31" t="s">
        <v>60</v>
      </c>
    </row>
    <row r="9" spans="1:2" x14ac:dyDescent="0.3">
      <c r="A9" s="28" t="s">
        <v>1</v>
      </c>
      <c r="B9" s="31" t="s">
        <v>35</v>
      </c>
    </row>
    <row r="10" spans="1:2" x14ac:dyDescent="0.3">
      <c r="A10" s="28" t="s">
        <v>13</v>
      </c>
      <c r="B10" s="34" t="s">
        <v>71</v>
      </c>
    </row>
    <row r="11" spans="1:2" x14ac:dyDescent="0.3">
      <c r="A11" s="28" t="s">
        <v>3</v>
      </c>
      <c r="B11" s="31" t="s">
        <v>36</v>
      </c>
    </row>
    <row r="12" spans="1:2" ht="14.4" customHeight="1" x14ac:dyDescent="0.3">
      <c r="A12" s="37" t="s">
        <v>6</v>
      </c>
      <c r="B12" s="39" t="s">
        <v>63</v>
      </c>
    </row>
    <row r="13" spans="1:2" x14ac:dyDescent="0.3">
      <c r="A13" s="103" t="s">
        <v>48</v>
      </c>
      <c r="B13" s="32" t="s">
        <v>61</v>
      </c>
    </row>
    <row r="14" spans="1:2" x14ac:dyDescent="0.3">
      <c r="A14" s="103"/>
      <c r="B14" s="33" t="s">
        <v>62</v>
      </c>
    </row>
    <row r="15" spans="1:2" x14ac:dyDescent="0.3">
      <c r="A15" s="103"/>
      <c r="B15" s="36" t="s">
        <v>66</v>
      </c>
    </row>
    <row r="16" spans="1:2" x14ac:dyDescent="0.3">
      <c r="A16" s="103"/>
      <c r="B16" s="36" t="s">
        <v>64</v>
      </c>
    </row>
    <row r="17" spans="1:2" x14ac:dyDescent="0.3">
      <c r="A17" s="103"/>
      <c r="B17" s="36" t="s">
        <v>65</v>
      </c>
    </row>
    <row r="18" spans="1:2" x14ac:dyDescent="0.3">
      <c r="A18" s="103"/>
      <c r="B18" s="31" t="s">
        <v>45</v>
      </c>
    </row>
  </sheetData>
  <sheetProtection algorithmName="SHA-512" hashValue="96JHxqXR1FpbbHZhFMfMY9Xs4AtpTufk2YXnXL9bxAp0PjwG0AiOZPIyNZBDvAN/8YHKvYAVoTU2hnklKHEpFQ==" saltValue="ukrokd6P/hNJtiLTy3rl2w==" spinCount="100000" sheet="1" objects="1" scenarios="1"/>
  <mergeCells count="3">
    <mergeCell ref="A6:B6"/>
    <mergeCell ref="A1:B1"/>
    <mergeCell ref="A13:A18"/>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5FDEA-CFCC-45C6-8FAF-E18E374DD23D}">
  <sheetPr>
    <tabColor rgb="FF92D050"/>
  </sheetPr>
  <dimension ref="A1:B17"/>
  <sheetViews>
    <sheetView workbookViewId="0">
      <selection sqref="A1:B1"/>
    </sheetView>
  </sheetViews>
  <sheetFormatPr baseColWidth="10" defaultRowHeight="14.4" x14ac:dyDescent="0.3"/>
  <cols>
    <col min="1" max="1" width="47.44140625" customWidth="1"/>
    <col min="2" max="2" width="80" customWidth="1"/>
    <col min="6" max="6" width="39.88671875" customWidth="1"/>
    <col min="7" max="7" width="27.109375" customWidth="1"/>
  </cols>
  <sheetData>
    <row r="1" spans="1:2" ht="32.25" customHeight="1" x14ac:dyDescent="0.3">
      <c r="A1" s="70" t="str">
        <f>Vorbemerkungen!A1</f>
        <v>Anlage 3 zum Anschreiben an Bewerber/Bieter mit Aufforderung zur Abgabe eines Angebotes in dem offenen Verfahren
über Reinigungschemie</v>
      </c>
      <c r="B1" s="70"/>
    </row>
    <row r="3" spans="1:2" x14ac:dyDescent="0.3">
      <c r="A3" t="s">
        <v>14</v>
      </c>
    </row>
    <row r="6" spans="1:2" x14ac:dyDescent="0.3">
      <c r="A6" s="101" t="s">
        <v>33</v>
      </c>
      <c r="B6" s="102"/>
    </row>
    <row r="7" spans="1:2" x14ac:dyDescent="0.3">
      <c r="A7" s="4" t="s">
        <v>7</v>
      </c>
      <c r="B7" s="4" t="s">
        <v>8</v>
      </c>
    </row>
    <row r="8" spans="1:2" x14ac:dyDescent="0.3">
      <c r="A8" s="28" t="s">
        <v>0</v>
      </c>
      <c r="B8" s="31" t="s">
        <v>23</v>
      </c>
    </row>
    <row r="9" spans="1:2" x14ac:dyDescent="0.3">
      <c r="A9" s="28" t="s">
        <v>1</v>
      </c>
      <c r="B9" s="31" t="s">
        <v>24</v>
      </c>
    </row>
    <row r="10" spans="1:2" x14ac:dyDescent="0.3">
      <c r="A10" s="28" t="s">
        <v>13</v>
      </c>
      <c r="B10" s="34" t="s">
        <v>86</v>
      </c>
    </row>
    <row r="11" spans="1:2" x14ac:dyDescent="0.3">
      <c r="A11" s="30" t="s">
        <v>6</v>
      </c>
      <c r="B11" s="31" t="s">
        <v>87</v>
      </c>
    </row>
    <row r="12" spans="1:2" x14ac:dyDescent="0.3">
      <c r="A12" s="104" t="s">
        <v>48</v>
      </c>
      <c r="B12" s="32" t="s">
        <v>92</v>
      </c>
    </row>
    <row r="13" spans="1:2" x14ac:dyDescent="0.3">
      <c r="A13" s="105"/>
      <c r="B13" s="33" t="s">
        <v>88</v>
      </c>
    </row>
    <row r="14" spans="1:2" x14ac:dyDescent="0.3">
      <c r="A14" s="105"/>
      <c r="B14" s="33" t="s">
        <v>89</v>
      </c>
    </row>
    <row r="15" spans="1:2" x14ac:dyDescent="0.3">
      <c r="A15" s="105"/>
      <c r="B15" s="36" t="s">
        <v>91</v>
      </c>
    </row>
    <row r="16" spans="1:2" x14ac:dyDescent="0.3">
      <c r="A16" s="105"/>
      <c r="B16" s="36" t="s">
        <v>90</v>
      </c>
    </row>
    <row r="17" spans="1:2" x14ac:dyDescent="0.3">
      <c r="A17" s="105"/>
      <c r="B17" s="36" t="s">
        <v>93</v>
      </c>
    </row>
  </sheetData>
  <sheetProtection algorithmName="SHA-512" hashValue="G6HEoCMgDeBeXjMiaZfZCLfFuEeoxDPWV4/OnuT/YSCgnTAchZB3SBACgL136ydzAxrGy9LvTgjIktmnsrZXfA==" saltValue="IcW8XcTNPa9Nov86eYqz8g==" spinCount="100000" sheet="1" objects="1" scenarios="1"/>
  <mergeCells count="3">
    <mergeCell ref="A6:B6"/>
    <mergeCell ref="A1:B1"/>
    <mergeCell ref="A12:A17"/>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10</vt:i4>
      </vt:variant>
    </vt:vector>
  </HeadingPairs>
  <TitlesOfParts>
    <vt:vector size="10" baseType="lpstr">
      <vt:lpstr>Vorbemerkungen</vt:lpstr>
      <vt:lpstr>Gesamtübersicht</vt:lpstr>
      <vt:lpstr>Sanitärreiniger Desinfizierend</vt:lpstr>
      <vt:lpstr>Sanitärreiniger Kalklösend</vt:lpstr>
      <vt:lpstr>Allzweckreiniger</vt:lpstr>
      <vt:lpstr>Glasreiniger Konzentrat</vt:lpstr>
      <vt:lpstr>Glasreiniger UHR</vt:lpstr>
      <vt:lpstr>Grundreiniger </vt:lpstr>
      <vt:lpstr>Permanentbeschichtung</vt:lpstr>
      <vt:lpstr>Tensidfreier Reiniger</vt:lpstr>
    </vt:vector>
  </TitlesOfParts>
  <Company>Universitätsklinikum Heidelberg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Hofer, Steffen</dc:creator>
  <cp:lastModifiedBy>Zimmermann, Mona</cp:lastModifiedBy>
  <cp:lastPrinted>2017-12-08T09:44:39Z</cp:lastPrinted>
  <dcterms:created xsi:type="dcterms:W3CDTF">2017-10-30T14:17:16Z</dcterms:created>
  <dcterms:modified xsi:type="dcterms:W3CDTF">2026-07-29T06:28:26Z</dcterms:modified>
</cp:coreProperties>
</file>